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20" windowHeight="6285" firstSheet="5" activeTab="10"/>
  </bookViews>
  <sheets>
    <sheet name="Létszám" sheetId="1" r:id="rId1"/>
    <sheet name="Fej.kez. (2)" sheetId="2" r:id="rId2"/>
    <sheet name="Fej.kez." sheetId="3" r:id="rId3"/>
    <sheet name=" lakás" sheetId="4" r:id="rId4"/>
    <sheet name="Pénzátad" sheetId="5" r:id="rId5"/>
    <sheet name="Pénzátvét" sheetId="6" r:id="rId6"/>
    <sheet name="Befekt" sheetId="7" r:id="rId7"/>
    <sheet name="Int.beruh" sheetId="8" r:id="rId8"/>
    <sheet name="Felúj. Korm.ber" sheetId="9" r:id="rId9"/>
    <sheet name="Ár és belvízv." sheetId="10" r:id="rId10"/>
    <sheet name="Nemzetk.t." sheetId="11" r:id="rId11"/>
    <sheet name="Munka1" sheetId="12" r:id="rId12"/>
  </sheets>
  <definedNames>
    <definedName name="agazat">#N/A</definedName>
    <definedName name="alcim">#N/A</definedName>
    <definedName name="cim">#N/A</definedName>
    <definedName name="efo1">#N/A</definedName>
    <definedName name="efo2">#N/A</definedName>
    <definedName name="efo3">#N/A</definedName>
    <definedName name="efo4">#N/A</definedName>
    <definedName name="eloi">#N/A</definedName>
    <definedName name="fej">#N/A</definedName>
    <definedName name="hit1">#N/A</definedName>
    <definedName name="hit2">#N/A</definedName>
    <definedName name="hit3">#N/A</definedName>
    <definedName name="hit4">#N/A</definedName>
    <definedName name="kim">#N/A</definedName>
    <definedName name="kv1">#N/A</definedName>
    <definedName name="kv2">#N/A</definedName>
    <definedName name="kv3">#N/A</definedName>
    <definedName name="kv4">#N/A</definedName>
    <definedName name="oh1">#N/A</definedName>
    <definedName name="oh2">#N/A</definedName>
    <definedName name="oh3">#N/A</definedName>
    <definedName name="oh4">#N/A</definedName>
    <definedName name="sf1">#N/A</definedName>
    <definedName name="sf2">#N/A</definedName>
    <definedName name="sf3">#N/A</definedName>
    <definedName name="sf4">#N/A</definedName>
  </definedNames>
  <calcPr fullCalcOnLoad="1"/>
</workbook>
</file>

<file path=xl/sharedStrings.xml><?xml version="1.0" encoding="utf-8"?>
<sst xmlns="http://schemas.openxmlformats.org/spreadsheetml/2006/main" count="361" uniqueCount="279">
  <si>
    <t>ezer forintban</t>
  </si>
  <si>
    <t>Összesen</t>
  </si>
  <si>
    <t>A jelű tábla</t>
  </si>
  <si>
    <t>Átlaglétszám és álláshelyek alakulása</t>
  </si>
  <si>
    <t>Betöltött álláshely</t>
  </si>
  <si>
    <t>Üres álláshely</t>
  </si>
  <si>
    <t>Köztisztviselők, közalkalmazottak</t>
  </si>
  <si>
    <t>Teljes munkaidős</t>
  </si>
  <si>
    <t>Részmunkaidős</t>
  </si>
  <si>
    <t>Nyugdíjas</t>
  </si>
  <si>
    <t>Mt. alapján foglalkoztatottak</t>
  </si>
  <si>
    <t>Összes foglalkoztatott</t>
  </si>
  <si>
    <t>Összesen:</t>
  </si>
  <si>
    <t>Átlaglétszám tényleges</t>
  </si>
  <si>
    <t>Minimálbér alapján foglalkoztatottak  felsőfokú végzettségűek</t>
  </si>
  <si>
    <t xml:space="preserve">                                                        középfokú végzettségűek</t>
  </si>
  <si>
    <t>Felsőfokú végzettségű</t>
  </si>
  <si>
    <t>Középfokú végzettségű</t>
  </si>
  <si>
    <t>Alsófokú végzettségű</t>
  </si>
  <si>
    <t>Önkéntes nyugdíjpénztári tagok száma</t>
  </si>
  <si>
    <t>fő</t>
  </si>
  <si>
    <t>Teljesítés</t>
  </si>
  <si>
    <t>C jelű tábla</t>
  </si>
  <si>
    <t>(központi beruházások nélkül)</t>
  </si>
  <si>
    <t>Fejezeti kezelésű előirányzat megnevezése</t>
  </si>
  <si>
    <t>Maradvány</t>
  </si>
  <si>
    <t>Nem feladatfinanszírozásba vont:</t>
  </si>
  <si>
    <t>Feladatfinanszírozásba vont:</t>
  </si>
  <si>
    <t>Előirányzatok összesen</t>
  </si>
  <si>
    <t>D jelű tábla</t>
  </si>
  <si>
    <t>Lakásépítés, lakásvásárlás támogatása</t>
  </si>
  <si>
    <t>Lakásépítési, lakásvásárlási számla nyitó (előző évi záró) egyenlege</t>
  </si>
  <si>
    <t>Saját költségvetési forrásból a lakásépítési keret növelése</t>
  </si>
  <si>
    <t>Saját költségvetésbe visszapótlás miatt a keret csökkentése</t>
  </si>
  <si>
    <t>Visszatörlesztések, kamatok összesen</t>
  </si>
  <si>
    <t>Kezelési költség, egyéb elszámolt kiadások</t>
  </si>
  <si>
    <t>Lakásépítési, lakásvásárlási számla záró egyenlege</t>
  </si>
  <si>
    <t>Módosított előirányzat</t>
  </si>
  <si>
    <t>E jelű tábla</t>
  </si>
  <si>
    <t>Átadott pénzeszközök</t>
  </si>
  <si>
    <t>Átvevő intézmény, szervezet, fejezeti kezelésű előirányzat megnevezése</t>
  </si>
  <si>
    <t>Átadott pénzeszköz célja, rendeltetése</t>
  </si>
  <si>
    <t>Összege</t>
  </si>
  <si>
    <t>1. Működési célra átadott pénzeszközök fejezeten belül</t>
  </si>
  <si>
    <t>2. Működési célra átadott pénzeszközök fejezeten kívülre</t>
  </si>
  <si>
    <t>3. Felhalmozási célra átadott pénzeszközök fejezeten belül</t>
  </si>
  <si>
    <t>4. Felhalmozási célra átadott pénzeszközök fejezeten kívülre</t>
  </si>
  <si>
    <t>Átvett pénzeszközök</t>
  </si>
  <si>
    <t>F/1 jelű tábla</t>
  </si>
  <si>
    <t>Átadó intézmény, szervezet, fejezeti kezelésű előirányzat megnevezése</t>
  </si>
  <si>
    <t>Átvett pénzeszköz célja, rendeltetése</t>
  </si>
  <si>
    <t>1. Működési célra átvett pénzeszközök fejezeten belül</t>
  </si>
  <si>
    <t>3. Felhalmozási célra átvett pénzeszközök fejezeten belül</t>
  </si>
  <si>
    <t>4. Felhalmozási célra átvett pénzeszközök fejezeten kívül</t>
  </si>
  <si>
    <t>Vállalkozási tevékenység bevételeinek bemutatása</t>
  </si>
  <si>
    <t>Jogcím, feladat (szerződés) megnevezése</t>
  </si>
  <si>
    <t>Bevétel összege</t>
  </si>
  <si>
    <t>F/3 jelű tábla</t>
  </si>
  <si>
    <t>Ingatlanok értékesítése</t>
  </si>
  <si>
    <t>Ingatlan neve, címe</t>
  </si>
  <si>
    <t>Értékesítés teljes összege</t>
  </si>
  <si>
    <t>Ebből</t>
  </si>
  <si>
    <t>G jelű tábla</t>
  </si>
  <si>
    <t>Befektetett eszközökkel kapcsolatos befizetési kötelezettség elszámolása</t>
  </si>
  <si>
    <t>Értékesí-tés teljes összege</t>
  </si>
  <si>
    <t>Befizetési kötelezett-ség összege</t>
  </si>
  <si>
    <t>(Befizetési kötelezettség alóli mentesség esetén annak dokumentumát csatolni kell)</t>
  </si>
  <si>
    <r>
      <t>F</t>
    </r>
    <r>
      <rPr>
        <sz val="12"/>
        <rFont val="Times New Roman CE"/>
        <family val="1"/>
      </rPr>
      <t>/2</t>
    </r>
    <r>
      <rPr>
        <i/>
        <sz val="12"/>
        <rFont val="Times New Roman CE"/>
        <family val="1"/>
      </rPr>
      <t xml:space="preserve"> jelű tábla</t>
    </r>
  </si>
  <si>
    <t>Ingatlan neve, címe, tárgyi eszköz megnevezése</t>
  </si>
  <si>
    <t>Intézményi beruházási kiadások előirányzatából megvalósított beruházások</t>
  </si>
  <si>
    <t>(5. ürlap 13+27 sor, 5. oszlop)</t>
  </si>
  <si>
    <t>Beruházás megnevezése</t>
  </si>
  <si>
    <t>Beruházás összege</t>
  </si>
  <si>
    <t>Előirányzat teljesítése összesen:</t>
  </si>
  <si>
    <t>Felújítások előirányzatának felhasználása</t>
  </si>
  <si>
    <t>Létesítmény, eszköz megnevezése</t>
  </si>
  <si>
    <t>Felújítás összege</t>
  </si>
  <si>
    <t>Személyi juttatások</t>
  </si>
  <si>
    <t>Dologi kiadások</t>
  </si>
  <si>
    <t>Intézményi beruházási kiadások</t>
  </si>
  <si>
    <t>Felújítás</t>
  </si>
  <si>
    <t>(5. ürlap 6. sor, 5. oszlop)</t>
  </si>
  <si>
    <t>J jelű tábla</t>
  </si>
  <si>
    <t xml:space="preserve">Előirányzat összesen </t>
  </si>
  <si>
    <t>Ár és belvízvédelmi művek fenntartására fordított költségvetési források</t>
  </si>
  <si>
    <t>Kiemelt előirányzat megnevezése</t>
  </si>
  <si>
    <t>Munkaadókat terhelő járulékok</t>
  </si>
  <si>
    <t>Saját költségvetésből</t>
  </si>
  <si>
    <t>Más költségvetési forrásból (forrásonként részletezve)</t>
  </si>
  <si>
    <t>A feladatfinanszírozásba vont előirányzat neve mellé kérjük a feladat/részfeladat számát is feltüntetni.</t>
  </si>
  <si>
    <t>Tájékoztató az elnyert nemzetközi pályázatok alapján felhasznált pénzösszegekről</t>
  </si>
  <si>
    <t>ebből önrész</t>
  </si>
  <si>
    <t>Projekt megnevezése/célja</t>
  </si>
  <si>
    <t>Nemz.tám..</t>
  </si>
  <si>
    <t>Önrész</t>
  </si>
  <si>
    <t>A részmunkaidős és nyugdíjas létszámnak valamennyi cellában teljes munkaidősre átszámítva kell szerepelnie.</t>
  </si>
  <si>
    <t>Bruttó összeg</t>
  </si>
  <si>
    <t>Következő évek ütemezése</t>
  </si>
  <si>
    <t>Megvalósítás kezdete, befejezése</t>
  </si>
  <si>
    <t>Nemzetközi pályázati forrás megnevezése</t>
  </si>
  <si>
    <t>Pénzügyi teljesítés</t>
  </si>
  <si>
    <t>adatok ezer forintban</t>
  </si>
  <si>
    <t>(8. ürlap 2-3 sorához)</t>
  </si>
  <si>
    <t>(3. ürlap 50. sor, 5. oszlopához)</t>
  </si>
  <si>
    <t>Működésre átadott pénzeszközök</t>
  </si>
  <si>
    <t>Felhalmozásra átadott pénzeszközök</t>
  </si>
  <si>
    <t xml:space="preserve"> - a) Támogatásértékű működési kiadások</t>
  </si>
  <si>
    <t xml:space="preserve"> - b) Működési célú előirányzat maradvány átadás</t>
  </si>
  <si>
    <t xml:space="preserve"> - b) ÁHT-n kívüli működési célú pénzeszköz átadás</t>
  </si>
  <si>
    <t xml:space="preserve"> - a) Támogatásértékű felhalmozási kiadások</t>
  </si>
  <si>
    <t xml:space="preserve"> - b) Felhalmozási célú előirányzat maradvány átadás</t>
  </si>
  <si>
    <t xml:space="preserve"> - b) ÁHT-n kívüli felhalmozási célú pénzeszköz átadás</t>
  </si>
  <si>
    <t xml:space="preserve"> - a) Támogatásértékű működési bevételek</t>
  </si>
  <si>
    <t xml:space="preserve"> - b) Működési célú előirányzat maradvány átvétel</t>
  </si>
  <si>
    <t>2. Működési célra átvett pénzeszközök fejezeten kívülről</t>
  </si>
  <si>
    <t xml:space="preserve"> -b) ÁHT-n kívüli működési célú pénzeszköz átvétel</t>
  </si>
  <si>
    <t xml:space="preserve"> - a) Támogatásértékű felhalmozási bevételek</t>
  </si>
  <si>
    <t xml:space="preserve"> - b) Felhalmozási célú előirányzat maradvány átvétel</t>
  </si>
  <si>
    <t xml:space="preserve"> -b) ÁHT-n kívüli felhalmozási célú pénzeszköz átvétel</t>
  </si>
  <si>
    <t>2009. évben</t>
  </si>
  <si>
    <t>Nemz.tám.</t>
  </si>
  <si>
    <t>I jelű tábla</t>
  </si>
  <si>
    <t>2010. évben</t>
  </si>
  <si>
    <t>Kölcsönök állománya 2010. XII. 31-én</t>
  </si>
  <si>
    <t>2010       I. 1.</t>
  </si>
  <si>
    <t>2010. XII. 31.</t>
  </si>
  <si>
    <t>Köztisztviselők illetménybeállási %-a 2010. XII. 31.</t>
  </si>
  <si>
    <t>Iskolai végzettség szerint 2010. XII. 31-én</t>
  </si>
  <si>
    <t>Önkéntes nyugdíjpénztári tagok részére fizetett munkáltatói támogatás 2010. évben</t>
  </si>
  <si>
    <t>Fejezeti kezelésű előirányzatoktól 2010. évben átvett feladatok</t>
  </si>
  <si>
    <t>B jelű tábla</t>
  </si>
  <si>
    <t>2009 XII.31-ig befolyt</t>
  </si>
  <si>
    <t>2010. évben befolyt</t>
  </si>
  <si>
    <t>2010. évet követően esedékes</t>
  </si>
  <si>
    <t>2009 XII.31-ig befizetve</t>
  </si>
  <si>
    <t>2010. évben befizetve</t>
  </si>
  <si>
    <t>2010. után esedékes</t>
  </si>
  <si>
    <t>H jelű tábla</t>
  </si>
  <si>
    <t>központi beruházások feladatra</t>
  </si>
  <si>
    <t xml:space="preserve">2010. előtt </t>
  </si>
  <si>
    <t xml:space="preserve">2011. évben biztosítandó </t>
  </si>
  <si>
    <t xml:space="preserve">2011. utáni években biztosítandó </t>
  </si>
  <si>
    <t>LIFE 06/NAT/HU/000096</t>
  </si>
  <si>
    <t>A kerecsensólyom védelme a Kárpát-medencében</t>
  </si>
  <si>
    <t>LIFE 06/NAT/HU/000104</t>
  </si>
  <si>
    <t>A Pannon bennszülött tartós szegfű védelme</t>
  </si>
  <si>
    <t>LIFE 06/NAT/H/000098</t>
  </si>
  <si>
    <t>Nagykőrösi pusztai tölgyesek</t>
  </si>
  <si>
    <t>SEE/A/064/2.3/X</t>
  </si>
  <si>
    <t>Duna-menti területek kutatása, kezelési terv, bemutatása/Danubeparks</t>
  </si>
  <si>
    <t xml:space="preserve">HUSK/0801/2.2.1/153  </t>
  </si>
  <si>
    <t>A Szemlő-hegyi-barlang turisztikai fogadóképességének javítása</t>
  </si>
  <si>
    <t>KEOP-3.1.3/2F/09-2010-0003 (2. forduló)</t>
  </si>
  <si>
    <t>Az Alcsúti Arborétum vizes és nem vizes élőhelyeinek rekonstrukciója</t>
  </si>
  <si>
    <t>KEOP-3.1.2/2F/09-2010-0003 (2. forduló)</t>
  </si>
  <si>
    <t>Természeti értékek megőrzése a Duna-Ipoly Nemzeti Park Igazgatóság területén</t>
  </si>
  <si>
    <t>TÁMOP-3.2.8/B-08/KMR-2009-0018</t>
  </si>
  <si>
    <t>Múzeumpedagógiai tevékenységek fejlesztése az Ócsai Tájházban</t>
  </si>
  <si>
    <t>KMOP-3.2.3.-09-2009-0002</t>
  </si>
  <si>
    <t>Királyréti Erdei Iskola fejlesztése</t>
  </si>
  <si>
    <t>KMOP-3.2.1/A-09-2009-0005</t>
  </si>
  <si>
    <t>Európai jelentőségű élőhelyek rekonstrukciója és védett fajok megőrzése a Turjánvidéken, a Hajta mentén, a Turai legelőn és a budai Sas-hegyen</t>
  </si>
  <si>
    <t>KMOP-3.2.1/B-09-2009-0009</t>
  </si>
  <si>
    <t>Sas-hegyi látogatóközpont fejlesztése</t>
  </si>
  <si>
    <t>INTERREG IVC  0574R2</t>
  </si>
  <si>
    <t>Nagyváros körüli védett területek kezelése (Periurban)</t>
  </si>
  <si>
    <t>"Természetvéd. Kártalanítás" /10/2/35</t>
  </si>
  <si>
    <t>"Természetvéd. Pályázatok támog."      /10/2/36/</t>
  </si>
  <si>
    <t>"Természetvéd. Pályázatok támog." /10/2/36/Közmunka</t>
  </si>
  <si>
    <t>"Fejezeti ált.tart."/10/10/1/ Ócsa ingatlan</t>
  </si>
  <si>
    <t>N e m l e g e s</t>
  </si>
  <si>
    <t>KvVM Igazgatás</t>
  </si>
  <si>
    <t>TÉKA /egyedi tájértékek felülvizsgálata és felmérése</t>
  </si>
  <si>
    <t xml:space="preserve">   - Uniós Fejlesztések Működ.re</t>
  </si>
  <si>
    <t xml:space="preserve">NFÜ-KEOP </t>
  </si>
  <si>
    <r>
      <t>"Természeti ért.megőrz.a DINPI területén" -</t>
    </r>
    <r>
      <rPr>
        <b/>
        <sz val="10"/>
        <rFont val="Arial"/>
        <family val="2"/>
      </rPr>
      <t>Ipoly -Dinnyés</t>
    </r>
    <r>
      <rPr>
        <sz val="10"/>
        <rFont val="MS Sans Serif"/>
        <family val="0"/>
      </rPr>
      <t xml:space="preserve"> </t>
    </r>
  </si>
  <si>
    <t>NFÜ-KMOP</t>
  </si>
  <si>
    <r>
      <t>"</t>
    </r>
    <r>
      <rPr>
        <b/>
        <sz val="10"/>
        <rFont val="Arial"/>
        <family val="2"/>
      </rPr>
      <t>Királyréti</t>
    </r>
    <r>
      <rPr>
        <sz val="10"/>
        <rFont val="MS Sans Serif"/>
        <family val="0"/>
      </rPr>
      <t xml:space="preserve"> Erdei Iskola fejlesztése"</t>
    </r>
  </si>
  <si>
    <t>NFÜ-KEOP</t>
  </si>
  <si>
    <r>
      <t xml:space="preserve">"Az </t>
    </r>
    <r>
      <rPr>
        <b/>
        <sz val="10"/>
        <rFont val="Arial"/>
        <family val="2"/>
      </rPr>
      <t>Alcsút</t>
    </r>
    <r>
      <rPr>
        <sz val="10"/>
        <rFont val="MS Sans Serif"/>
        <family val="0"/>
      </rPr>
      <t xml:space="preserve">i Arborétum vizes és nem vizes élőhelyeinek rekonstrukciója" </t>
    </r>
  </si>
  <si>
    <t>NFÜ-Uniós Fejl.Fej.kezel.</t>
  </si>
  <si>
    <r>
      <t>"Duna-menti területek kutatása, kezelési terv, bemutatása/</t>
    </r>
    <r>
      <rPr>
        <b/>
        <sz val="10"/>
        <rFont val="Arial"/>
        <family val="2"/>
      </rPr>
      <t>Danubeparks</t>
    </r>
    <r>
      <rPr>
        <sz val="10"/>
        <rFont val="Arial"/>
        <family val="2"/>
      </rPr>
      <t>"</t>
    </r>
  </si>
  <si>
    <r>
      <t>"Nagyváros körüli véd.ter.kez.(</t>
    </r>
    <r>
      <rPr>
        <b/>
        <sz val="10"/>
        <rFont val="Arial"/>
        <family val="2"/>
      </rPr>
      <t>Periurban</t>
    </r>
    <r>
      <rPr>
        <sz val="10"/>
        <rFont val="Arial"/>
        <family val="2"/>
      </rPr>
      <t>)"</t>
    </r>
  </si>
  <si>
    <t>NFÜ-TÁMOP lebony.ker.szla</t>
  </si>
  <si>
    <r>
      <t xml:space="preserve">"Múzeumpedagógiai tevékenységek fejlseztése az </t>
    </r>
    <r>
      <rPr>
        <b/>
        <sz val="10"/>
        <rFont val="Arial"/>
        <family val="2"/>
      </rPr>
      <t>Ócsai Tájház</t>
    </r>
    <r>
      <rPr>
        <sz val="10"/>
        <rFont val="MS Sans Serif"/>
        <family val="0"/>
      </rPr>
      <t>ban"</t>
    </r>
  </si>
  <si>
    <r>
      <t xml:space="preserve">"A </t>
    </r>
    <r>
      <rPr>
        <b/>
        <sz val="10"/>
        <rFont val="Arial"/>
        <family val="2"/>
      </rPr>
      <t>Szemlő</t>
    </r>
    <r>
      <rPr>
        <sz val="10"/>
        <rFont val="Arial"/>
        <family val="2"/>
      </rPr>
      <t>-hegyi -barlang turisztikai fogadóképességének javítása"</t>
    </r>
  </si>
  <si>
    <t>NFÜ-KMOP Uniós Fejl.Fej.kezel.</t>
  </si>
  <si>
    <r>
      <t>„Európai jelent.</t>
    </r>
    <r>
      <rPr>
        <b/>
        <sz val="10"/>
        <rFont val="Arial"/>
        <family val="2"/>
      </rPr>
      <t>élőhelyek rek.é</t>
    </r>
    <r>
      <rPr>
        <sz val="10"/>
        <rFont val="Arial"/>
        <family val="2"/>
      </rPr>
      <t xml:space="preserve">s véd.fajok megőrz.a </t>
    </r>
    <r>
      <rPr>
        <b/>
        <sz val="10"/>
        <rFont val="Arial"/>
        <family val="2"/>
      </rPr>
      <t>Turjánvidék</t>
    </r>
    <r>
      <rPr>
        <sz val="10"/>
        <rFont val="Arial"/>
        <family val="2"/>
      </rPr>
      <t xml:space="preserve">en, a </t>
    </r>
    <r>
      <rPr>
        <b/>
        <sz val="10"/>
        <rFont val="Arial"/>
        <family val="2"/>
      </rPr>
      <t>Hajta</t>
    </r>
    <r>
      <rPr>
        <sz val="10"/>
        <rFont val="Arial"/>
        <family val="2"/>
      </rPr>
      <t xml:space="preserve"> mentén, a Turai legelőn és a budai Sas-hg”</t>
    </r>
  </si>
  <si>
    <t>KvVM Fejlesztési Igazgatóság</t>
  </si>
  <si>
    <t>Körny.véd.és Vizügyi Min.</t>
  </si>
  <si>
    <t>Szúnyoglárva bölcső feltár.</t>
  </si>
  <si>
    <t>Informatikai rendszer /Infosys</t>
  </si>
  <si>
    <t>Bükki NP Igazgatóság</t>
  </si>
  <si>
    <t>Kerecsensólyom védelme a Kárpát medencében</t>
  </si>
  <si>
    <t>Mezőgazdasági és Vidékfejl.Minisztérium</t>
  </si>
  <si>
    <t>Egységes terület alapú támog.</t>
  </si>
  <si>
    <t>Mezőgazdasági és Vidékfejl.Hivatal</t>
  </si>
  <si>
    <t>Agrár-környezetgazdálk.támog.</t>
  </si>
  <si>
    <t>Érzékeny Természeti Terül.tám.</t>
  </si>
  <si>
    <t>Extenzifikációs szarvasmarhatart.támog.</t>
  </si>
  <si>
    <t>Anyatehéntartás támogatása</t>
  </si>
  <si>
    <t>Bp.II.ker.Önkormányzat</t>
  </si>
  <si>
    <t>II.ker.lakók barl.belép.támog.</t>
  </si>
  <si>
    <t>Váci Polgármesteri Hivatal</t>
  </si>
  <si>
    <t>ROSÁLIA-Naszály kiadv.kiad.tám.</t>
  </si>
  <si>
    <t>Nemzeti Kulturális Alap</t>
  </si>
  <si>
    <t>Terepi vez.adatbáz.létrehoz.Naszály monogr.megj.tám.</t>
  </si>
  <si>
    <t>Támog.ért.mük.bevét.összesen:</t>
  </si>
  <si>
    <t>Pilisi Parkerdőgazdaság</t>
  </si>
  <si>
    <t>1 fő környezeti nevelő foglalkoztatása</t>
  </si>
  <si>
    <t>Dunamenti Erőmű Zrt</t>
  </si>
  <si>
    <t>Élőhelyrekonstrukció támogatása</t>
  </si>
  <si>
    <t>European Comm.Brucelles</t>
  </si>
  <si>
    <t>Pannon tölgy.Life végelszám.</t>
  </si>
  <si>
    <t xml:space="preserve">   - Uniós Fejlesztések Felhalmoz.</t>
  </si>
  <si>
    <t>NFŰ-TÁMOP leb.szla</t>
  </si>
  <si>
    <t>Múzeumpedagógiai tevék.fejlesztése Ócsa,Turjánház</t>
  </si>
  <si>
    <t>Egységes területalapú támogatás</t>
  </si>
  <si>
    <t>Kiskunsági Nemzeti Park Igazg.</t>
  </si>
  <si>
    <t>Pannon bensz.tartós szegfű v.Life</t>
  </si>
  <si>
    <t>Nagykőrösi pusztai tölgy.v.Life</t>
  </si>
  <si>
    <t>Föld vás.KMOP Turján-Hajta</t>
  </si>
  <si>
    <t>Földvás. /saját forrás/</t>
  </si>
  <si>
    <t>KEOP Alcsut élőhelyrek</t>
  </si>
  <si>
    <t xml:space="preserve">Föld vásárlás KEOP Ipoly,Dinnyés,Barlang  /Drégely/ </t>
  </si>
  <si>
    <t>KEOP Ipoly,Dinny.Barl.Alcsuti ter.rendsze</t>
  </si>
  <si>
    <t xml:space="preserve">Kerítés építés Klima e         </t>
  </si>
  <si>
    <t>Erdőtelepítés Klíma e.</t>
  </si>
  <si>
    <t xml:space="preserve">Ócsa Selyemrét pih./Fejezeti </t>
  </si>
  <si>
    <t>Ócsa /fej.tart.terh./földhivatali bejegyzés Bugyi,Dabas/</t>
  </si>
  <si>
    <t xml:space="preserve">Fűnyírógép  </t>
  </si>
  <si>
    <t>Számítógép memória bővítés  Tartós szegfű Life</t>
  </si>
  <si>
    <t xml:space="preserve">Számítógép </t>
  </si>
  <si>
    <t>Windos oprációs rendszer Várbarlang KMOP</t>
  </si>
  <si>
    <t xml:space="preserve">Laptop+szoftver,Projektor KMOP Királyrét </t>
  </si>
  <si>
    <t xml:space="preserve">Laptop 2 db KMOP Királyrét,Várbarlang </t>
  </si>
  <si>
    <t>.</t>
  </si>
  <si>
    <t xml:space="preserve">Stihl háti motoros perm.gép,aljnövénytiszt.2 db Közmunka progr. </t>
  </si>
  <si>
    <t xml:space="preserve">Tárcsás függ.fűkasza </t>
  </si>
  <si>
    <t xml:space="preserve">Interaktív kiáll.Interreg Szemlő </t>
  </si>
  <si>
    <t>OREGON GPS Várbarlang KMOP</t>
  </si>
  <si>
    <t xml:space="preserve">NIKON fényképezőgép+objektív  </t>
  </si>
  <si>
    <t xml:space="preserve">Meterológiai állomás,tart.KMOP </t>
  </si>
  <si>
    <t xml:space="preserve">Látogatói nyilvántartó program </t>
  </si>
  <si>
    <t xml:space="preserve">Fényk.gép,vid.kam. KMOP Várb </t>
  </si>
  <si>
    <t>Füstérzékelő Költő u.</t>
  </si>
  <si>
    <t xml:space="preserve">Hirdető tábla KMOP Turján-Hajta  </t>
  </si>
  <si>
    <t xml:space="preserve">Számítógép,laptop KMOP Várbarlang </t>
  </si>
  <si>
    <t>Balassagyarmati rét</t>
  </si>
  <si>
    <t>Ócsa Lőrinc u.5. Közműfejlesztés hozzájár.víz</t>
  </si>
  <si>
    <t xml:space="preserve">Erdősítés Ócsa  Tart.szegfű Life </t>
  </si>
  <si>
    <t xml:space="preserve">Kiáll.ésÖnkisz.vetítőter.kial.II.Interreg Szemlő </t>
  </si>
  <si>
    <t xml:space="preserve">GPS 1 db  </t>
  </si>
  <si>
    <t xml:space="preserve">Apritékoló,földfúró 2,áramfejlesztő 3  KMOP Turj </t>
  </si>
  <si>
    <t xml:space="preserve">Tervdokum.bányavágat lezár.KEOP Élettelen </t>
  </si>
  <si>
    <t xml:space="preserve">Szemlőhegyi bg fogadóép.Interreg </t>
  </si>
  <si>
    <t xml:space="preserve">Motoros fűkasza 5db,Motoros láncfűrész 4 db KMOP Turján-Hajta </t>
  </si>
  <si>
    <t xml:space="preserve">Számítógép,laptop KMOP Turján-Hajta </t>
  </si>
  <si>
    <t>HP Laptop 2db,memória bővít.Tart.szegfű,Nagykőrös Life 587,107</t>
  </si>
  <si>
    <t>Előtanulm.kész.Élettelen KEOP</t>
  </si>
  <si>
    <t xml:space="preserve">Erdővásárlás Nagykőrösi Life </t>
  </si>
  <si>
    <t xml:space="preserve">Tájékoztató tábla 3 dbKMOP Királyrét,Jókai kert,Várbarlang </t>
  </si>
  <si>
    <t xml:space="preserve">Motorkpár 50 SX </t>
  </si>
  <si>
    <t>Szemlő-h,és Pál-v.barlang vill.hálóz.felúj.</t>
  </si>
  <si>
    <t>Pál-völgyi kőfejtő támfal felújítása</t>
  </si>
  <si>
    <t>Alcsúti-Arb.traktor, szárzúzó felújí</t>
  </si>
  <si>
    <t>Költő 21 ép.riasztórendszer felúj</t>
  </si>
  <si>
    <t>Tardos őrház felújítása</t>
  </si>
  <si>
    <t>Ipvece ny.karám</t>
  </si>
  <si>
    <t>I.vece szénat.sz.</t>
  </si>
  <si>
    <t>Szépvölgyi úti iroda kémény felújítás</t>
  </si>
  <si>
    <t>Ip.Major gazd.ép.palatető,csat.fel. Saját rezsis felúj.</t>
  </si>
  <si>
    <t>Dinnyési Kajtor csatorna</t>
  </si>
  <si>
    <t>Farmos madármeg.ház nádtető felújítása</t>
  </si>
  <si>
    <t>2010. évi kifizetések 3 fő részére összesen:</t>
  </si>
  <si>
    <t>Költségvetési szerv neve:.Duna-Ipoly Nemzeti Park Igazgatóság</t>
  </si>
  <si>
    <t xml:space="preserve">Szárzúzú,Traktor,Villanypásztor Klima erdő </t>
  </si>
  <si>
    <t xml:space="preserve">Pénztári jegy nyomt.készülék+jegypénzt.szoftver </t>
  </si>
  <si>
    <t xml:space="preserve">ArcGIS, laptop szoftver, KMOP Királyrét </t>
  </si>
</sst>
</file>

<file path=xl/styles.xml><?xml version="1.0" encoding="utf-8"?>
<styleSheet xmlns="http://schemas.openxmlformats.org/spreadsheetml/2006/main">
  <numFmts count="6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$#,##0\ ;\(\$#,##0\)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.0"/>
    <numFmt numFmtId="169" formatCode="0.0"/>
    <numFmt numFmtId="170" formatCode="000000"/>
    <numFmt numFmtId="171" formatCode="s\i"/>
    <numFmt numFmtId="172" formatCode="#,##0.000"/>
    <numFmt numFmtId="173" formatCode="0.000"/>
    <numFmt numFmtId="174" formatCode="\$#,##0\ ;[Red]\(\$#,##0\)"/>
    <numFmt numFmtId="175" formatCode="\$#,##0.00\ ;\(\$#,##0.00\)"/>
    <numFmt numFmtId="176" formatCode="\$#,##0.00\ ;[Red]\(\$#,##0.00\)"/>
    <numFmt numFmtId="177" formatCode="#\ ?/?"/>
    <numFmt numFmtId="178" formatCode="#\ ??/??"/>
    <numFmt numFmtId="179" formatCode="m/d/yy"/>
    <numFmt numFmtId="180" formatCode="d\-mmm\-yy"/>
    <numFmt numFmtId="181" formatCode="d\-mmm"/>
    <numFmt numFmtId="182" formatCode="mmm\-yy"/>
    <numFmt numFmtId="183" formatCode="m/d/yy\ h:mm"/>
    <numFmt numFmtId="184" formatCode="m/d"/>
    <numFmt numFmtId="185" formatCode="0.0%"/>
    <numFmt numFmtId="186" formatCode="#,##0\ &quot;mk&quot;;\-#,##0\ &quot;mk&quot;"/>
    <numFmt numFmtId="187" formatCode="#,##0\ &quot;mk&quot;;[Red]\-#,##0\ &quot;mk&quot;"/>
    <numFmt numFmtId="188" formatCode="#,##0.00\ &quot;mk&quot;;\-#,##0.00\ &quot;mk&quot;"/>
    <numFmt numFmtId="189" formatCode="#,##0.00\ &quot;mk&quot;;[Red]\-#,##0.00\ &quot;mk&quot;"/>
    <numFmt numFmtId="190" formatCode="_-* #,##0\ &quot;mk&quot;_-;\-* #,##0\ &quot;mk&quot;_-;_-* &quot;-&quot;\ &quot;mk&quot;_-;_-@_-"/>
    <numFmt numFmtId="191" formatCode="_-* #,##0\ _m_k_-;\-* #,##0\ _m_k_-;_-* &quot;-&quot;\ _m_k_-;_-@_-"/>
    <numFmt numFmtId="192" formatCode="_-* #,##0.00\ &quot;mk&quot;_-;\-* #,##0.00\ &quot;mk&quot;_-;_-* &quot;-&quot;??\ &quot;mk&quot;_-;_-@_-"/>
    <numFmt numFmtId="193" formatCode="_-* #,##0.00\ _m_k_-;\-* #,##0.00\ _m_k_-;_-* &quot;-&quot;??\ _m_k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0000000\-0\-00"/>
    <numFmt numFmtId="203" formatCode="&quot;H-&quot;0000"/>
    <numFmt numFmtId="204" formatCode="#,##0_-\ &quot;Ft&quot;;#,##0\-\ &quot;Ft&quot;"/>
    <numFmt numFmtId="205" formatCode="#,##0_-\ &quot;Ft&quot;;[Red]#,##0\-\ &quot;Ft&quot;"/>
    <numFmt numFmtId="206" formatCode="#,##0.00_-\ &quot;Ft&quot;;#,##0.00\-\ &quot;Ft&quot;"/>
    <numFmt numFmtId="207" formatCode="#,##0.00_-\ &quot;Ft&quot;;[Red]#,##0.00\-\ &quot;Ft&quot;"/>
    <numFmt numFmtId="208" formatCode="_ * #,##0_-\ &quot;Ft&quot;_ ;_ * #,##0\-\ &quot;Ft&quot;_ ;_ * &quot;-&quot;_-\ &quot;Ft&quot;_ ;_ @_ "/>
    <numFmt numFmtId="209" formatCode="_ * #,##0_-\ _F_t_ ;_ * #,##0\-\ _F_t_ ;_ * &quot;-&quot;_-\ _F_t_ ;_ @_ "/>
    <numFmt numFmtId="210" formatCode="_ * #,##0.00_-\ &quot;Ft&quot;_ ;_ * #,##0.00\-\ &quot;Ft&quot;_ ;_ * &quot;-&quot;??_-\ &quot;Ft&quot;_ ;_ @_ "/>
    <numFmt numFmtId="211" formatCode="_ * #,##0.00_-\ _F_t_ ;_ * #,##0.00\-\ _F_t_ ;_ * &quot;-&quot;??_-\ _F_t_ ;_ @_ "/>
    <numFmt numFmtId="212" formatCode="&quot;Ft&quot;#,##0;&quot;Ft&quot;\-#,##0"/>
    <numFmt numFmtId="213" formatCode="&quot;Ft&quot;#,##0;[Red]&quot;Ft&quot;\-#,##0"/>
    <numFmt numFmtId="214" formatCode="&quot;Ft&quot;#,##0.00;&quot;Ft&quot;\-#,##0.00"/>
    <numFmt numFmtId="215" formatCode="&quot;Ft&quot;#,##0.00;[Red]&quot;Ft&quot;\-#,##0.00"/>
    <numFmt numFmtId="216" formatCode="_ &quot;Ft&quot;* #,##0_ ;_ &quot;Ft&quot;* \-#,##0_ ;_ &quot;Ft&quot;* &quot;-&quot;_ ;_ @_ "/>
    <numFmt numFmtId="217" formatCode="_ * #,##0_ ;_ * \-#,##0_ ;_ * &quot;-&quot;_ ;_ @_ "/>
    <numFmt numFmtId="218" formatCode="_ &quot;Ft&quot;* #,##0.00_ ;_ &quot;Ft&quot;* \-#,##0.00_ ;_ &quot;Ft&quot;* &quot;-&quot;??_ ;_ @_ "/>
    <numFmt numFmtId="219" formatCode="_ * #,##0.00_ ;_ * \-#,##0.00_ ;_ * &quot;-&quot;??_ ;_ @_ "/>
    <numFmt numFmtId="220" formatCode="#,##0.0\ ;[Red]\-#,##0.0\ "/>
    <numFmt numFmtId="221" formatCode="#,##0\ ;[Red]\-#,##0\ "/>
    <numFmt numFmtId="222" formatCode="#,##0.0\ _F_t;[Red]\-#,##0.0\ _F_t"/>
    <numFmt numFmtId="223" formatCode="[$-40E]yyyy\.\ mmmm\ d\.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color indexed="22"/>
      <name val="Times New Roman"/>
      <family val="0"/>
    </font>
    <font>
      <sz val="18"/>
      <color indexed="22"/>
      <name val="Times New Roman"/>
      <family val="0"/>
    </font>
    <font>
      <sz val="8"/>
      <color indexed="22"/>
      <name val="Times New Roman"/>
      <family val="0"/>
    </font>
    <font>
      <u val="single"/>
      <sz val="12"/>
      <color indexed="12"/>
      <name val="Arial CE"/>
      <family val="0"/>
    </font>
    <font>
      <u val="single"/>
      <sz val="12"/>
      <color indexed="20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 CE"/>
      <family val="1"/>
    </font>
    <font>
      <u val="single"/>
      <sz val="12"/>
      <name val="Times New Roman"/>
      <family val="1"/>
    </font>
    <font>
      <u val="single"/>
      <sz val="12"/>
      <name val="Times New Roman CE"/>
      <family val="1"/>
    </font>
    <font>
      <b/>
      <sz val="14"/>
      <name val="Times New Roman"/>
      <family val="1"/>
    </font>
    <font>
      <sz val="8"/>
      <name val="Times New Roman CE"/>
      <family val="0"/>
    </font>
    <font>
      <sz val="10"/>
      <color indexed="10"/>
      <name val="Times New Roman CE"/>
      <family val="0"/>
    </font>
    <font>
      <sz val="10"/>
      <name val="Times New Roman"/>
      <family val="1"/>
    </font>
    <font>
      <sz val="10"/>
      <color indexed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17" borderId="7" applyNumberFormat="0" applyFont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2" fillId="4" borderId="0" applyNumberFormat="0" applyBorder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" borderId="0" applyNumberFormat="0" applyBorder="0" applyAlignment="0" applyProtection="0"/>
    <xf numFmtId="0" fontId="47" fillId="23" borderId="0" applyNumberFormat="0" applyBorder="0" applyAlignment="0" applyProtection="0"/>
    <xf numFmtId="0" fontId="48" fillId="22" borderId="1" applyNumberFormat="0" applyAlignment="0" applyProtection="0"/>
    <xf numFmtId="9" fontId="0" fillId="0" borderId="0" applyFont="0" applyFill="0" applyBorder="0" applyAlignment="0" applyProtection="0"/>
    <xf numFmtId="0" fontId="4" fillId="0" borderId="10" applyNumberFormat="0" applyFont="0" applyFill="0" applyAlignment="0" applyProtection="0"/>
  </cellStyleXfs>
  <cellXfs count="243">
    <xf numFmtId="0" fontId="0" fillId="0" borderId="0" xfId="0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11" xfId="0" applyFont="1" applyBorder="1" applyAlignment="1">
      <alignment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right" vertical="top" wrapText="1"/>
    </xf>
    <xf numFmtId="0" fontId="16" fillId="0" borderId="11" xfId="0" applyFont="1" applyBorder="1" applyAlignment="1">
      <alignment horizontal="justify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3" fontId="9" fillId="0" borderId="11" xfId="0" applyNumberFormat="1" applyFont="1" applyBorder="1" applyAlignment="1">
      <alignment horizontal="right" vertical="top" wrapText="1"/>
    </xf>
    <xf numFmtId="3" fontId="9" fillId="0" borderId="11" xfId="0" applyNumberFormat="1" applyFont="1" applyBorder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20" fillId="0" borderId="0" xfId="0" applyFont="1" applyAlignment="1">
      <alignment horizontal="justify"/>
    </xf>
    <xf numFmtId="0" fontId="13" fillId="0" borderId="0" xfId="0" applyFont="1" applyAlignment="1">
      <alignment horizontal="left" indent="12"/>
    </xf>
    <xf numFmtId="0" fontId="21" fillId="0" borderId="0" xfId="0" applyFont="1" applyAlignment="1">
      <alignment/>
    </xf>
    <xf numFmtId="0" fontId="9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3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justify" vertical="top" wrapText="1"/>
    </xf>
    <xf numFmtId="0" fontId="19" fillId="0" borderId="0" xfId="0" applyFont="1" applyAlignment="1">
      <alignment/>
    </xf>
    <xf numFmtId="0" fontId="18" fillId="0" borderId="11" xfId="0" applyFont="1" applyBorder="1" applyAlignment="1">
      <alignment horizontal="center" vertical="top" wrapText="1"/>
    </xf>
    <xf numFmtId="0" fontId="18" fillId="1" borderId="11" xfId="0" applyFont="1" applyFill="1" applyBorder="1" applyAlignment="1">
      <alignment horizontal="center" vertical="top" wrapText="1"/>
    </xf>
    <xf numFmtId="3" fontId="16" fillId="0" borderId="11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3" fontId="9" fillId="0" borderId="0" xfId="0" applyNumberFormat="1" applyFont="1" applyAlignment="1">
      <alignment/>
    </xf>
    <xf numFmtId="3" fontId="9" fillId="0" borderId="11" xfId="0" applyNumberFormat="1" applyFont="1" applyBorder="1" applyAlignment="1">
      <alignment horizontal="left"/>
    </xf>
    <xf numFmtId="0" fontId="19" fillId="0" borderId="0" xfId="0" applyFont="1" applyAlignment="1">
      <alignment horizontal="left" indent="15"/>
    </xf>
    <xf numFmtId="3" fontId="13" fillId="0" borderId="11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3" fontId="16" fillId="0" borderId="11" xfId="0" applyNumberFormat="1" applyFont="1" applyBorder="1" applyAlignment="1">
      <alignment horizontal="justify" vertical="top" wrapText="1"/>
    </xf>
    <xf numFmtId="3" fontId="18" fillId="0" borderId="11" xfId="0" applyNumberFormat="1" applyFont="1" applyBorder="1" applyAlignment="1">
      <alignment horizontal="justify" vertical="top" wrapText="1"/>
    </xf>
    <xf numFmtId="3" fontId="18" fillId="0" borderId="14" xfId="0" applyNumberFormat="1" applyFont="1" applyBorder="1" applyAlignment="1">
      <alignment horizontal="justify" vertical="top" wrapText="1"/>
    </xf>
    <xf numFmtId="3" fontId="16" fillId="0" borderId="14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left" vertical="center"/>
    </xf>
    <xf numFmtId="0" fontId="12" fillId="0" borderId="0" xfId="64">
      <alignment/>
      <protection/>
    </xf>
    <xf numFmtId="0" fontId="12" fillId="0" borderId="15" xfId="64" applyBorder="1">
      <alignment/>
      <protection/>
    </xf>
    <xf numFmtId="0" fontId="12" fillId="0" borderId="16" xfId="64" applyBorder="1" applyAlignment="1">
      <alignment horizontal="center"/>
      <protection/>
    </xf>
    <xf numFmtId="0" fontId="12" fillId="0" borderId="12" xfId="64" applyBorder="1" applyAlignment="1">
      <alignment horizontal="center"/>
      <protection/>
    </xf>
    <xf numFmtId="0" fontId="12" fillId="0" borderId="17" xfId="64" applyBorder="1" applyAlignment="1">
      <alignment horizontal="center"/>
      <protection/>
    </xf>
    <xf numFmtId="0" fontId="12" fillId="0" borderId="18" xfId="64" applyBorder="1" applyAlignment="1">
      <alignment horizontal="center"/>
      <protection/>
    </xf>
    <xf numFmtId="0" fontId="12" fillId="0" borderId="0" xfId="64" applyFont="1" applyAlignment="1">
      <alignment horizontal="right"/>
      <protection/>
    </xf>
    <xf numFmtId="0" fontId="12" fillId="0" borderId="19" xfId="64" applyBorder="1" applyAlignment="1">
      <alignment horizontal="center"/>
      <protection/>
    </xf>
    <xf numFmtId="0" fontId="12" fillId="0" borderId="16" xfId="64" applyFont="1" applyBorder="1" applyAlignment="1">
      <alignment horizontal="center"/>
      <protection/>
    </xf>
    <xf numFmtId="0" fontId="12" fillId="0" borderId="20" xfId="64" applyFont="1" applyFill="1" applyBorder="1" applyAlignment="1">
      <alignment horizontal="left"/>
      <protection/>
    </xf>
    <xf numFmtId="0" fontId="12" fillId="0" borderId="20" xfId="64" applyFill="1" applyBorder="1" applyAlignment="1">
      <alignment horizontal="center"/>
      <protection/>
    </xf>
    <xf numFmtId="0" fontId="12" fillId="0" borderId="18" xfId="64" applyFont="1" applyFill="1" applyBorder="1" applyAlignment="1">
      <alignment horizontal="left"/>
      <protection/>
    </xf>
    <xf numFmtId="0" fontId="12" fillId="0" borderId="21" xfId="64" applyFill="1" applyBorder="1" applyAlignment="1">
      <alignment horizontal="center"/>
      <protection/>
    </xf>
    <xf numFmtId="0" fontId="12" fillId="0" borderId="22" xfId="64" applyFont="1" applyFill="1" applyBorder="1" applyAlignment="1">
      <alignment horizontal="left"/>
      <protection/>
    </xf>
    <xf numFmtId="0" fontId="12" fillId="0" borderId="23" xfId="64" applyFont="1" applyFill="1" applyBorder="1" applyAlignment="1">
      <alignment horizontal="left"/>
      <protection/>
    </xf>
    <xf numFmtId="0" fontId="12" fillId="0" borderId="24" xfId="64" applyFill="1" applyBorder="1" applyAlignment="1">
      <alignment horizontal="center"/>
      <protection/>
    </xf>
    <xf numFmtId="3" fontId="25" fillId="0" borderId="12" xfId="63" applyNumberFormat="1" applyFont="1" applyFill="1" applyBorder="1" applyAlignment="1">
      <alignment horizontal="left" vertical="center" wrapText="1"/>
      <protection/>
    </xf>
    <xf numFmtId="0" fontId="12" fillId="0" borderId="24" xfId="64" applyBorder="1" applyAlignment="1">
      <alignment horizontal="center"/>
      <protection/>
    </xf>
    <xf numFmtId="0" fontId="25" fillId="0" borderId="25" xfId="0" applyFont="1" applyBorder="1" applyAlignment="1">
      <alignment/>
    </xf>
    <xf numFmtId="0" fontId="12" fillId="0" borderId="20" xfId="64" applyBorder="1" applyAlignment="1">
      <alignment horizontal="center"/>
      <protection/>
    </xf>
    <xf numFmtId="0" fontId="12" fillId="0" borderId="23" xfId="64" applyFont="1" applyBorder="1" applyAlignment="1">
      <alignment horizontal="left" wrapText="1"/>
      <protection/>
    </xf>
    <xf numFmtId="0" fontId="25" fillId="0" borderId="11" xfId="0" applyFont="1" applyFill="1" applyBorder="1" applyAlignment="1">
      <alignment/>
    </xf>
    <xf numFmtId="0" fontId="12" fillId="0" borderId="22" xfId="64" applyFont="1" applyBorder="1" applyAlignment="1">
      <alignment horizontal="left"/>
      <protection/>
    </xf>
    <xf numFmtId="0" fontId="25" fillId="0" borderId="11" xfId="0" applyFont="1" applyFill="1" applyBorder="1" applyAlignment="1">
      <alignment wrapText="1"/>
    </xf>
    <xf numFmtId="0" fontId="25" fillId="0" borderId="11" xfId="0" applyFont="1" applyBorder="1" applyAlignment="1">
      <alignment/>
    </xf>
    <xf numFmtId="0" fontId="25" fillId="0" borderId="11" xfId="63" applyFont="1" applyFill="1" applyBorder="1" applyAlignment="1">
      <alignment horizontal="left" vertical="center" wrapText="1"/>
      <protection/>
    </xf>
    <xf numFmtId="0" fontId="1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/>
    </xf>
    <xf numFmtId="0" fontId="0" fillId="0" borderId="11" xfId="0" applyBorder="1" applyAlignment="1">
      <alignment/>
    </xf>
    <xf numFmtId="0" fontId="27" fillId="0" borderId="11" xfId="43" applyNumberFormat="1" applyFont="1" applyBorder="1" applyAlignment="1">
      <alignment horizontal="right"/>
    </xf>
    <xf numFmtId="3" fontId="28" fillId="0" borderId="22" xfId="0" applyNumberFormat="1" applyFont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/>
    </xf>
    <xf numFmtId="3" fontId="30" fillId="0" borderId="11" xfId="63" applyNumberFormat="1" applyFont="1" applyFill="1" applyBorder="1" applyAlignment="1">
      <alignment horizontal="left" vertical="center" wrapText="1"/>
      <protection/>
    </xf>
    <xf numFmtId="0" fontId="30" fillId="0" borderId="11" xfId="63" applyFont="1" applyFill="1" applyBorder="1" applyAlignment="1">
      <alignment horizontal="left" vertical="center" wrapText="1"/>
      <protection/>
    </xf>
    <xf numFmtId="3" fontId="30" fillId="0" borderId="11" xfId="63" applyNumberFormat="1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wrapText="1"/>
    </xf>
    <xf numFmtId="0" fontId="10" fillId="24" borderId="13" xfId="0" applyFont="1" applyFill="1" applyBorder="1" applyAlignment="1">
      <alignment/>
    </xf>
    <xf numFmtId="0" fontId="26" fillId="24" borderId="13" xfId="0" applyFont="1" applyFill="1" applyBorder="1" applyAlignment="1">
      <alignment/>
    </xf>
    <xf numFmtId="0" fontId="0" fillId="0" borderId="13" xfId="0" applyBorder="1" applyAlignment="1">
      <alignment/>
    </xf>
    <xf numFmtId="0" fontId="20" fillId="0" borderId="11" xfId="0" applyFont="1" applyBorder="1" applyAlignment="1">
      <alignment horizontal="right" vertical="top" wrapText="1"/>
    </xf>
    <xf numFmtId="0" fontId="16" fillId="0" borderId="11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31" fillId="0" borderId="11" xfId="0" applyFont="1" applyBorder="1" applyAlignment="1">
      <alignment horizontal="justify" vertical="top" wrapText="1"/>
    </xf>
    <xf numFmtId="3" fontId="31" fillId="0" borderId="11" xfId="0" applyNumberFormat="1" applyFont="1" applyBorder="1" applyAlignment="1">
      <alignment horizontal="right" vertical="top" wrapText="1"/>
    </xf>
    <xf numFmtId="0" fontId="16" fillId="0" borderId="26" xfId="0" applyFont="1" applyBorder="1" applyAlignment="1">
      <alignment horizontal="left" vertical="top" wrapText="1"/>
    </xf>
    <xf numFmtId="0" fontId="16" fillId="0" borderId="27" xfId="0" applyFont="1" applyBorder="1" applyAlignment="1">
      <alignment horizontal="left" vertical="top" wrapText="1"/>
    </xf>
    <xf numFmtId="0" fontId="16" fillId="0" borderId="28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3" fontId="16" fillId="0" borderId="11" xfId="0" applyNumberFormat="1" applyFont="1" applyFill="1" applyBorder="1" applyAlignment="1">
      <alignment horizontal="right" vertical="top" wrapText="1"/>
    </xf>
    <xf numFmtId="0" fontId="26" fillId="0" borderId="13" xfId="43" applyNumberFormat="1" applyFont="1" applyFill="1" applyBorder="1" applyAlignment="1">
      <alignment horizontal="right"/>
    </xf>
    <xf numFmtId="0" fontId="10" fillId="0" borderId="11" xfId="43" applyNumberFormat="1" applyFont="1" applyFill="1" applyBorder="1" applyAlignment="1">
      <alignment horizontal="right"/>
    </xf>
    <xf numFmtId="0" fontId="10" fillId="0" borderId="13" xfId="43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27" fillId="0" borderId="11" xfId="43" applyNumberFormat="1" applyFont="1" applyFill="1" applyBorder="1" applyAlignment="1">
      <alignment/>
    </xf>
    <xf numFmtId="0" fontId="27" fillId="0" borderId="13" xfId="43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1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9" fillId="0" borderId="11" xfId="0" applyFont="1" applyBorder="1" applyAlignment="1">
      <alignment horizontal="center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12" xfId="0" applyFont="1" applyBorder="1" applyAlignment="1">
      <alignment wrapText="1"/>
    </xf>
    <xf numFmtId="0" fontId="16" fillId="0" borderId="11" xfId="0" applyFont="1" applyFill="1" applyBorder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9" fillId="0" borderId="11" xfId="0" applyFont="1" applyBorder="1" applyAlignment="1">
      <alignment horizontal="left"/>
    </xf>
    <xf numFmtId="0" fontId="9" fillId="1" borderId="11" xfId="0" applyNumberFormat="1" applyFont="1" applyFill="1" applyBorder="1" applyAlignment="1">
      <alignment horizontal="center" wrapText="1"/>
    </xf>
    <xf numFmtId="0" fontId="9" fillId="1" borderId="11" xfId="0" applyFont="1" applyFill="1" applyBorder="1" applyAlignment="1">
      <alignment horizontal="center" wrapText="1"/>
    </xf>
    <xf numFmtId="0" fontId="9" fillId="1" borderId="11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3" fontId="9" fillId="0" borderId="26" xfId="0" applyNumberFormat="1" applyFont="1" applyBorder="1" applyAlignment="1">
      <alignment horizontal="center"/>
    </xf>
    <xf numFmtId="3" fontId="9" fillId="0" borderId="27" xfId="0" applyNumberFormat="1" applyFont="1" applyBorder="1" applyAlignment="1">
      <alignment horizontal="center"/>
    </xf>
    <xf numFmtId="3" fontId="9" fillId="0" borderId="28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25" borderId="11" xfId="0" applyFont="1" applyFill="1" applyBorder="1" applyAlignment="1">
      <alignment horizontal="center" vertical="top" wrapText="1"/>
    </xf>
    <xf numFmtId="0" fontId="9" fillId="25" borderId="11" xfId="0" applyFont="1" applyFill="1" applyBorder="1" applyAlignment="1">
      <alignment horizontal="center" wrapText="1"/>
    </xf>
    <xf numFmtId="0" fontId="9" fillId="25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6" fillId="0" borderId="26" xfId="0" applyFont="1" applyBorder="1" applyAlignment="1">
      <alignment horizontal="left" vertical="top" wrapText="1"/>
    </xf>
    <xf numFmtId="0" fontId="16" fillId="0" borderId="27" xfId="0" applyFont="1" applyBorder="1" applyAlignment="1">
      <alignment horizontal="left" vertical="top" wrapText="1"/>
    </xf>
    <xf numFmtId="0" fontId="16" fillId="0" borderId="28" xfId="0" applyFont="1" applyBorder="1" applyAlignment="1">
      <alignment horizontal="left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22" fillId="0" borderId="0" xfId="0" applyFont="1" applyAlignment="1">
      <alignment horizontal="right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3" fontId="24" fillId="0" borderId="34" xfId="64" applyNumberFormat="1" applyFont="1" applyBorder="1" applyAlignment="1">
      <alignment horizontal="right" vertical="center"/>
      <protection/>
    </xf>
    <xf numFmtId="3" fontId="24" fillId="0" borderId="35" xfId="64" applyNumberFormat="1" applyFont="1" applyBorder="1" applyAlignment="1">
      <alignment horizontal="right" vertical="center"/>
      <protection/>
    </xf>
    <xf numFmtId="3" fontId="12" fillId="0" borderId="36" xfId="64" applyNumberFormat="1" applyBorder="1" applyAlignment="1">
      <alignment horizontal="right" vertical="center"/>
      <protection/>
    </xf>
    <xf numFmtId="3" fontId="12" fillId="0" borderId="37" xfId="64" applyNumberFormat="1" applyBorder="1" applyAlignment="1">
      <alignment horizontal="right" vertical="center"/>
      <protection/>
    </xf>
    <xf numFmtId="3" fontId="12" fillId="0" borderId="34" xfId="64" applyNumberFormat="1" applyBorder="1" applyAlignment="1">
      <alignment horizontal="right" vertical="center"/>
      <protection/>
    </xf>
    <xf numFmtId="3" fontId="12" fillId="0" borderId="35" xfId="64" applyNumberFormat="1" applyBorder="1" applyAlignment="1">
      <alignment horizontal="right" vertical="center"/>
      <protection/>
    </xf>
    <xf numFmtId="3" fontId="12" fillId="0" borderId="38" xfId="64" applyNumberFormat="1" applyBorder="1" applyAlignment="1">
      <alignment horizontal="right" vertical="center"/>
      <protection/>
    </xf>
    <xf numFmtId="3" fontId="12" fillId="0" borderId="39" xfId="64" applyNumberFormat="1" applyBorder="1" applyAlignment="1">
      <alignment horizontal="right" vertical="center"/>
      <protection/>
    </xf>
    <xf numFmtId="3" fontId="12" fillId="0" borderId="40" xfId="64" applyNumberFormat="1" applyBorder="1" applyAlignment="1">
      <alignment horizontal="right" vertical="center"/>
      <protection/>
    </xf>
    <xf numFmtId="3" fontId="12" fillId="0" borderId="41" xfId="64" applyNumberFormat="1" applyBorder="1" applyAlignment="1">
      <alignment horizontal="right" vertical="center"/>
      <protection/>
    </xf>
    <xf numFmtId="3" fontId="12" fillId="0" borderId="36" xfId="64" applyNumberFormat="1" applyFill="1" applyBorder="1" applyAlignment="1">
      <alignment horizontal="right" vertical="center"/>
      <protection/>
    </xf>
    <xf numFmtId="3" fontId="12" fillId="0" borderId="37" xfId="64" applyNumberFormat="1" applyFill="1" applyBorder="1" applyAlignment="1">
      <alignment horizontal="right" vertical="center"/>
      <protection/>
    </xf>
    <xf numFmtId="3" fontId="12" fillId="0" borderId="40" xfId="64" applyNumberFormat="1" applyFill="1" applyBorder="1" applyAlignment="1">
      <alignment horizontal="right" vertical="center"/>
      <protection/>
    </xf>
    <xf numFmtId="3" fontId="12" fillId="0" borderId="41" xfId="64" applyNumberFormat="1" applyFill="1" applyBorder="1" applyAlignment="1">
      <alignment horizontal="right" vertical="center"/>
      <protection/>
    </xf>
    <xf numFmtId="3" fontId="12" fillId="0" borderId="38" xfId="64" applyNumberFormat="1" applyFill="1" applyBorder="1" applyAlignment="1">
      <alignment horizontal="right" vertical="center"/>
      <protection/>
    </xf>
    <xf numFmtId="3" fontId="12" fillId="0" borderId="39" xfId="64" applyNumberFormat="1" applyFill="1" applyBorder="1" applyAlignment="1">
      <alignment horizontal="right" vertical="center"/>
      <protection/>
    </xf>
    <xf numFmtId="0" fontId="12" fillId="0" borderId="21" xfId="64" applyFont="1" applyBorder="1" applyAlignment="1">
      <alignment horizontal="center" wrapText="1"/>
      <protection/>
    </xf>
    <xf numFmtId="0" fontId="12" fillId="0" borderId="42" xfId="64" applyFont="1" applyBorder="1" applyAlignment="1">
      <alignment horizontal="center" vertical="center"/>
      <protection/>
    </xf>
    <xf numFmtId="0" fontId="12" fillId="0" borderId="14" xfId="64" applyBorder="1" applyAlignment="1">
      <alignment horizontal="center" vertical="center"/>
      <protection/>
    </xf>
    <xf numFmtId="0" fontId="12" fillId="0" borderId="16" xfId="64" applyBorder="1" applyAlignment="1">
      <alignment horizontal="center" vertical="center"/>
      <protection/>
    </xf>
    <xf numFmtId="0" fontId="12" fillId="0" borderId="43" xfId="64" applyBorder="1" applyAlignment="1">
      <alignment horizontal="center" vertical="center"/>
      <protection/>
    </xf>
    <xf numFmtId="0" fontId="12" fillId="0" borderId="31" xfId="64" applyBorder="1" applyAlignment="1">
      <alignment horizontal="center" vertical="center"/>
      <protection/>
    </xf>
    <xf numFmtId="0" fontId="12" fillId="0" borderId="32" xfId="64" applyBorder="1" applyAlignment="1">
      <alignment horizontal="center" vertical="center"/>
      <protection/>
    </xf>
    <xf numFmtId="0" fontId="12" fillId="0" borderId="29" xfId="64" applyFont="1" applyBorder="1" applyAlignment="1">
      <alignment horizontal="center" vertical="center"/>
      <protection/>
    </xf>
    <xf numFmtId="0" fontId="12" fillId="0" borderId="44" xfId="64" applyBorder="1" applyAlignment="1">
      <alignment horizontal="center" vertical="center"/>
      <protection/>
    </xf>
    <xf numFmtId="0" fontId="12" fillId="0" borderId="30" xfId="64" applyBorder="1" applyAlignment="1">
      <alignment horizontal="center" vertical="center"/>
      <protection/>
    </xf>
    <xf numFmtId="0" fontId="12" fillId="0" borderId="45" xfId="64" applyBorder="1" applyAlignment="1">
      <alignment horizontal="center" vertical="center"/>
      <protection/>
    </xf>
    <xf numFmtId="0" fontId="12" fillId="0" borderId="40" xfId="64" applyFont="1" applyBorder="1" applyAlignment="1">
      <alignment horizontal="center" vertical="center" wrapText="1"/>
      <protection/>
    </xf>
    <xf numFmtId="0" fontId="12" fillId="0" borderId="46" xfId="64" applyBorder="1" applyAlignment="1">
      <alignment horizontal="center" vertical="center" wrapText="1"/>
      <protection/>
    </xf>
    <xf numFmtId="0" fontId="12" fillId="0" borderId="41" xfId="64" applyBorder="1" applyAlignment="1">
      <alignment horizontal="center" vertical="center" wrapText="1"/>
      <protection/>
    </xf>
    <xf numFmtId="0" fontId="12" fillId="0" borderId="36" xfId="64" applyBorder="1" applyAlignment="1">
      <alignment horizontal="center" vertical="center" wrapText="1"/>
      <protection/>
    </xf>
    <xf numFmtId="0" fontId="12" fillId="0" borderId="47" xfId="64" applyBorder="1" applyAlignment="1">
      <alignment horizontal="center" vertical="center" wrapText="1"/>
      <protection/>
    </xf>
    <xf numFmtId="0" fontId="12" fillId="0" borderId="37" xfId="64" applyBorder="1" applyAlignment="1">
      <alignment horizontal="center" vertical="center" wrapText="1"/>
      <protection/>
    </xf>
    <xf numFmtId="0" fontId="12" fillId="0" borderId="22" xfId="64" applyFont="1" applyBorder="1" applyAlignment="1">
      <alignment horizontal="center"/>
      <protection/>
    </xf>
    <xf numFmtId="0" fontId="12" fillId="0" borderId="48" xfId="64" applyBorder="1" applyAlignment="1">
      <alignment horizontal="center"/>
      <protection/>
    </xf>
    <xf numFmtId="0" fontId="12" fillId="0" borderId="49" xfId="64" applyBorder="1" applyAlignment="1">
      <alignment horizontal="center"/>
      <protection/>
    </xf>
    <xf numFmtId="0" fontId="12" fillId="0" borderId="29" xfId="64" applyFont="1" applyBorder="1" applyAlignment="1">
      <alignment horizontal="center" wrapText="1"/>
      <protection/>
    </xf>
    <xf numFmtId="0" fontId="12" fillId="0" borderId="14" xfId="64" applyFont="1" applyBorder="1" applyAlignment="1">
      <alignment horizontal="center" wrapText="1"/>
      <protection/>
    </xf>
    <xf numFmtId="0" fontId="12" fillId="0" borderId="44" xfId="64" applyFont="1" applyBorder="1" applyAlignment="1">
      <alignment horizontal="center" wrapText="1"/>
      <protection/>
    </xf>
    <xf numFmtId="0" fontId="12" fillId="0" borderId="30" xfId="64" applyFont="1" applyBorder="1" applyAlignment="1">
      <alignment horizontal="center" wrapText="1"/>
      <protection/>
    </xf>
    <xf numFmtId="0" fontId="12" fillId="0" borderId="31" xfId="64" applyFont="1" applyBorder="1" applyAlignment="1">
      <alignment horizontal="center" wrapText="1"/>
      <protection/>
    </xf>
    <xf numFmtId="0" fontId="12" fillId="0" borderId="45" xfId="64" applyFont="1" applyBorder="1" applyAlignment="1">
      <alignment horizontal="center" wrapText="1"/>
      <protection/>
    </xf>
    <xf numFmtId="0" fontId="12" fillId="0" borderId="42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center" vertical="center" wrapText="1"/>
      <protection/>
    </xf>
    <xf numFmtId="0" fontId="12" fillId="0" borderId="16" xfId="64" applyFont="1" applyBorder="1" applyAlignment="1">
      <alignment horizontal="center" vertical="center" wrapText="1"/>
      <protection/>
    </xf>
    <xf numFmtId="0" fontId="12" fillId="0" borderId="43" xfId="64" applyFont="1" applyBorder="1" applyAlignment="1">
      <alignment horizontal="center" vertical="center" wrapText="1"/>
      <protection/>
    </xf>
    <xf numFmtId="0" fontId="12" fillId="0" borderId="31" xfId="64" applyFont="1" applyBorder="1" applyAlignment="1">
      <alignment horizontal="center" vertical="center" wrapText="1"/>
      <protection/>
    </xf>
    <xf numFmtId="0" fontId="12" fillId="0" borderId="32" xfId="64" applyFont="1" applyBorder="1" applyAlignment="1">
      <alignment horizontal="center" vertical="center" wrapText="1"/>
      <protection/>
    </xf>
    <xf numFmtId="3" fontId="24" fillId="0" borderId="34" xfId="64" applyNumberFormat="1" applyFont="1" applyFill="1" applyBorder="1" applyAlignment="1">
      <alignment horizontal="right" vertical="center"/>
      <protection/>
    </xf>
    <xf numFmtId="3" fontId="24" fillId="0" borderId="35" xfId="64" applyNumberFormat="1" applyFont="1" applyFill="1" applyBorder="1" applyAlignment="1">
      <alignment horizontal="right" vertical="center"/>
      <protection/>
    </xf>
    <xf numFmtId="3" fontId="12" fillId="0" borderId="34" xfId="64" applyNumberFormat="1" applyFill="1" applyBorder="1" applyAlignment="1">
      <alignment horizontal="right" vertical="center"/>
      <protection/>
    </xf>
    <xf numFmtId="3" fontId="12" fillId="0" borderId="35" xfId="64" applyNumberFormat="1" applyFill="1" applyBorder="1" applyAlignment="1">
      <alignment horizontal="right" vertical="center"/>
      <protection/>
    </xf>
    <xf numFmtId="0" fontId="14" fillId="0" borderId="0" xfId="64" applyFont="1" applyAlignment="1">
      <alignment horizontal="center"/>
      <protection/>
    </xf>
    <xf numFmtId="0" fontId="12" fillId="0" borderId="48" xfId="64" applyFont="1" applyBorder="1" applyAlignment="1">
      <alignment horizontal="center"/>
      <protection/>
    </xf>
    <xf numFmtId="0" fontId="12" fillId="0" borderId="50" xfId="64" applyFont="1" applyBorder="1" applyAlignment="1">
      <alignment horizontal="center" wrapText="1"/>
      <protection/>
    </xf>
    <xf numFmtId="0" fontId="12" fillId="0" borderId="21" xfId="64" applyBorder="1" applyAlignment="1">
      <alignment horizontal="center" wrapText="1"/>
      <protection/>
    </xf>
    <xf numFmtId="0" fontId="12" fillId="0" borderId="24" xfId="64" applyBorder="1" applyAlignment="1">
      <alignment horizontal="center" wrapText="1"/>
      <protection/>
    </xf>
    <xf numFmtId="3" fontId="24" fillId="0" borderId="51" xfId="64" applyNumberFormat="1" applyFont="1" applyFill="1" applyBorder="1" applyAlignment="1">
      <alignment horizontal="right" vertical="center"/>
      <protection/>
    </xf>
    <xf numFmtId="3" fontId="12" fillId="0" borderId="47" xfId="64" applyNumberFormat="1" applyFill="1" applyBorder="1" applyAlignment="1">
      <alignment horizontal="right" vertical="center"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0" xfId="39"/>
    <cellStyle name="Currency0" xfId="40"/>
    <cellStyle name="Date" xfId="41"/>
    <cellStyle name="Ellenőrzőcella" xfId="42"/>
    <cellStyle name="Comma" xfId="43"/>
    <cellStyle name="Comma [0]" xfId="44"/>
    <cellStyle name="Figyelmeztetés" xfId="45"/>
    <cellStyle name="Fixed" xfId="46"/>
    <cellStyle name="Heading 1" xfId="47"/>
    <cellStyle name="Heading 2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Magyarázó szöveg" xfId="60"/>
    <cellStyle name="Followed Hyperlink" xfId="61"/>
    <cellStyle name="Normal_KARSZJ3" xfId="62"/>
    <cellStyle name="Normál_Munkafüzet32" xfId="63"/>
    <cellStyle name="Normál_Nemzetk tám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showGridLines="0" zoomScale="80" zoomScaleNormal="80" zoomScalePageLayoutView="0" workbookViewId="0" topLeftCell="A4">
      <selection activeCell="O4" sqref="O4"/>
    </sheetView>
  </sheetViews>
  <sheetFormatPr defaultColWidth="9.140625" defaultRowHeight="12.75"/>
  <cols>
    <col min="1" max="1" width="27.28125" style="0" customWidth="1"/>
  </cols>
  <sheetData>
    <row r="1" ht="15.75">
      <c r="A1" s="1" t="s">
        <v>275</v>
      </c>
    </row>
    <row r="2" ht="12.75">
      <c r="F2" s="3" t="s">
        <v>2</v>
      </c>
    </row>
    <row r="3" spans="1:6" ht="15.75">
      <c r="A3" s="1"/>
      <c r="B3" s="1"/>
      <c r="C3" s="1"/>
      <c r="D3" s="1"/>
      <c r="E3" s="1"/>
      <c r="F3" s="1"/>
    </row>
    <row r="4" spans="1:6" ht="18.75">
      <c r="A4" s="129" t="s">
        <v>3</v>
      </c>
      <c r="B4" s="129"/>
      <c r="C4" s="129"/>
      <c r="D4" s="129"/>
      <c r="E4" s="129"/>
      <c r="F4" s="129"/>
    </row>
    <row r="5" spans="1:6" ht="15.75">
      <c r="A5" s="2"/>
      <c r="B5" s="2"/>
      <c r="C5" s="2"/>
      <c r="D5" s="2"/>
      <c r="E5" s="2"/>
      <c r="F5" s="2"/>
    </row>
    <row r="6" spans="1:6" ht="15.75">
      <c r="A6" s="1"/>
      <c r="B6" s="1"/>
      <c r="C6" s="1"/>
      <c r="D6" s="1"/>
      <c r="E6" s="1"/>
      <c r="F6" s="1" t="s">
        <v>20</v>
      </c>
    </row>
    <row r="7" spans="1:6" ht="15.75" customHeight="1">
      <c r="A7" s="1"/>
      <c r="B7" s="132" t="s">
        <v>13</v>
      </c>
      <c r="C7" s="132"/>
      <c r="D7" s="133" t="s">
        <v>4</v>
      </c>
      <c r="E7" s="133"/>
      <c r="F7" s="121" t="s">
        <v>5</v>
      </c>
    </row>
    <row r="8" spans="1:6" ht="15.75">
      <c r="A8" s="1"/>
      <c r="B8" s="132"/>
      <c r="C8" s="132"/>
      <c r="D8" s="133"/>
      <c r="E8" s="133"/>
      <c r="F8" s="121"/>
    </row>
    <row r="9" spans="1:6" ht="15.75">
      <c r="A9" s="1"/>
      <c r="B9" s="131" t="s">
        <v>119</v>
      </c>
      <c r="C9" s="131" t="s">
        <v>122</v>
      </c>
      <c r="D9" s="121" t="s">
        <v>124</v>
      </c>
      <c r="E9" s="121" t="s">
        <v>125</v>
      </c>
      <c r="F9" s="131" t="s">
        <v>125</v>
      </c>
    </row>
    <row r="10" spans="1:6" ht="15.75">
      <c r="A10" s="1"/>
      <c r="B10" s="131"/>
      <c r="C10" s="131"/>
      <c r="D10" s="121"/>
      <c r="E10" s="121"/>
      <c r="F10" s="131"/>
    </row>
    <row r="11" spans="1:6" ht="15.75">
      <c r="A11" s="1" t="s">
        <v>6</v>
      </c>
      <c r="B11" s="1"/>
      <c r="C11" s="1"/>
      <c r="D11" s="1"/>
      <c r="E11" s="1"/>
      <c r="F11" s="1"/>
    </row>
    <row r="12" spans="1:6" ht="15.75">
      <c r="A12" s="4" t="s">
        <v>7</v>
      </c>
      <c r="B12" s="4">
        <v>72</v>
      </c>
      <c r="C12" s="4">
        <v>69</v>
      </c>
      <c r="D12" s="4">
        <v>70</v>
      </c>
      <c r="E12" s="4">
        <v>66</v>
      </c>
      <c r="F12" s="4">
        <v>0</v>
      </c>
    </row>
    <row r="13" spans="1:6" ht="15.75">
      <c r="A13" s="4" t="s">
        <v>8</v>
      </c>
      <c r="B13" s="4">
        <v>1</v>
      </c>
      <c r="C13" s="4">
        <v>2</v>
      </c>
      <c r="D13" s="4">
        <v>1</v>
      </c>
      <c r="E13" s="4">
        <v>1</v>
      </c>
      <c r="F13" s="4">
        <v>0</v>
      </c>
    </row>
    <row r="14" spans="1:6" ht="15.75">
      <c r="A14" s="4" t="s">
        <v>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</row>
    <row r="15" spans="1:6" ht="15.75">
      <c r="A15" s="4" t="s">
        <v>12</v>
      </c>
      <c r="B15" s="4">
        <f>SUM(B12:B14)</f>
        <v>73</v>
      </c>
      <c r="C15" s="4">
        <f>SUM(C12:C14)</f>
        <v>71</v>
      </c>
      <c r="D15" s="4">
        <f>SUM(D12:D14)</f>
        <v>71</v>
      </c>
      <c r="E15" s="4">
        <f>SUM(E12:E14)</f>
        <v>67</v>
      </c>
      <c r="F15" s="4">
        <f>SUM(F12:F14)</f>
        <v>0</v>
      </c>
    </row>
    <row r="16" spans="1:6" ht="15.75">
      <c r="A16" s="4" t="s">
        <v>10</v>
      </c>
      <c r="B16" s="4">
        <v>19</v>
      </c>
      <c r="C16" s="4">
        <v>29</v>
      </c>
      <c r="D16" s="4">
        <v>8</v>
      </c>
      <c r="E16" s="4">
        <v>24</v>
      </c>
      <c r="F16" s="4">
        <v>0</v>
      </c>
    </row>
    <row r="17" spans="1:6" ht="15.75">
      <c r="A17" s="4" t="s">
        <v>11</v>
      </c>
      <c r="B17" s="4">
        <f>+B16+B15</f>
        <v>92</v>
      </c>
      <c r="C17" s="4">
        <f>+C16+C15</f>
        <v>100</v>
      </c>
      <c r="D17" s="4">
        <f>+D16+D15</f>
        <v>79</v>
      </c>
      <c r="E17" s="4">
        <f>+E16+E15</f>
        <v>91</v>
      </c>
      <c r="F17" s="4">
        <f>+F16+F15</f>
        <v>0</v>
      </c>
    </row>
    <row r="18" spans="1:6" ht="15.75">
      <c r="A18" s="1"/>
      <c r="B18" s="1"/>
      <c r="C18" s="1"/>
      <c r="D18" s="1"/>
      <c r="E18" s="1"/>
      <c r="F18" s="1"/>
    </row>
    <row r="19" spans="1:6" ht="15.75">
      <c r="A19" s="130" t="s">
        <v>126</v>
      </c>
      <c r="B19" s="130"/>
      <c r="C19" s="130"/>
      <c r="D19" s="130"/>
      <c r="E19" s="4">
        <v>103.01</v>
      </c>
      <c r="F19" s="1"/>
    </row>
    <row r="20" spans="1:6" ht="15.75">
      <c r="A20" s="130" t="s">
        <v>14</v>
      </c>
      <c r="B20" s="130"/>
      <c r="C20" s="130"/>
      <c r="D20" s="130"/>
      <c r="E20" s="4">
        <v>0</v>
      </c>
      <c r="F20" s="1"/>
    </row>
    <row r="21" spans="1:6" ht="15.75">
      <c r="A21" s="123" t="s">
        <v>15</v>
      </c>
      <c r="B21" s="123"/>
      <c r="C21" s="123"/>
      <c r="D21" s="123"/>
      <c r="E21" s="4">
        <v>0</v>
      </c>
      <c r="F21" s="1"/>
    </row>
    <row r="22" spans="1:6" ht="15.75">
      <c r="A22" s="1" t="s">
        <v>127</v>
      </c>
      <c r="B22" s="1"/>
      <c r="C22" s="1"/>
      <c r="D22" s="1"/>
      <c r="E22" s="1"/>
      <c r="F22" s="1"/>
    </row>
    <row r="23" spans="1:6" ht="15.75">
      <c r="A23" s="130" t="s">
        <v>16</v>
      </c>
      <c r="B23" s="130"/>
      <c r="C23" s="130"/>
      <c r="D23" s="130"/>
      <c r="E23" s="4">
        <v>65</v>
      </c>
      <c r="F23" s="1"/>
    </row>
    <row r="24" spans="1:6" ht="15.75">
      <c r="A24" s="130" t="s">
        <v>17</v>
      </c>
      <c r="B24" s="130"/>
      <c r="C24" s="130"/>
      <c r="D24" s="130"/>
      <c r="E24" s="4">
        <v>24</v>
      </c>
      <c r="F24" s="1"/>
    </row>
    <row r="25" spans="1:6" ht="15.75">
      <c r="A25" s="124" t="s">
        <v>18</v>
      </c>
      <c r="B25" s="125"/>
      <c r="C25" s="125"/>
      <c r="D25" s="126"/>
      <c r="E25" s="4">
        <v>2</v>
      </c>
      <c r="F25" s="1"/>
    </row>
    <row r="26" spans="1:6" ht="15.75">
      <c r="A26" s="124" t="s">
        <v>1</v>
      </c>
      <c r="B26" s="125"/>
      <c r="C26" s="125"/>
      <c r="D26" s="126"/>
      <c r="E26" s="4">
        <f>+E25+E24+E23</f>
        <v>91</v>
      </c>
      <c r="F26" s="1"/>
    </row>
    <row r="27" spans="1:6" ht="15.75">
      <c r="A27" s="1"/>
      <c r="B27" s="1"/>
      <c r="C27" s="1"/>
      <c r="D27" s="1"/>
      <c r="E27" s="1"/>
      <c r="F27" s="1"/>
    </row>
    <row r="28" spans="1:6" ht="15.75">
      <c r="A28" s="124" t="s">
        <v>19</v>
      </c>
      <c r="B28" s="125"/>
      <c r="C28" s="125"/>
      <c r="D28" s="126"/>
      <c r="E28" s="4">
        <v>34</v>
      </c>
      <c r="F28" s="1"/>
    </row>
    <row r="29" spans="1:6" ht="15.75">
      <c r="A29" s="127" t="s">
        <v>128</v>
      </c>
      <c r="B29" s="117"/>
      <c r="C29" s="117"/>
      <c r="D29" s="117"/>
      <c r="E29" s="119">
        <v>205</v>
      </c>
      <c r="F29" s="1"/>
    </row>
    <row r="30" spans="1:6" ht="15.75">
      <c r="A30" s="118"/>
      <c r="B30" s="118"/>
      <c r="C30" s="118"/>
      <c r="D30" s="118"/>
      <c r="E30" s="120"/>
      <c r="F30" s="1"/>
    </row>
    <row r="31" spans="1:6" ht="15.75">
      <c r="A31" s="1"/>
      <c r="B31" s="1"/>
      <c r="C31" s="1"/>
      <c r="D31" s="1"/>
      <c r="E31" s="1"/>
      <c r="F31" s="1"/>
    </row>
    <row r="32" spans="1:8" ht="15.75" customHeight="1">
      <c r="A32" s="122" t="s">
        <v>95</v>
      </c>
      <c r="B32" s="122"/>
      <c r="C32" s="122"/>
      <c r="D32" s="122"/>
      <c r="E32" s="122"/>
      <c r="F32" s="122"/>
      <c r="G32" s="122"/>
      <c r="H32" s="122"/>
    </row>
    <row r="33" spans="1:8" ht="15.75" customHeight="1">
      <c r="A33" s="122"/>
      <c r="B33" s="122"/>
      <c r="C33" s="122"/>
      <c r="D33" s="122"/>
      <c r="E33" s="122"/>
      <c r="F33" s="122"/>
      <c r="G33" s="122"/>
      <c r="H33" s="122"/>
    </row>
    <row r="34" spans="1:6" ht="15.75">
      <c r="A34" s="1"/>
      <c r="B34" s="1"/>
      <c r="C34" s="1"/>
      <c r="D34" s="1"/>
      <c r="E34" s="1"/>
      <c r="F34" s="1"/>
    </row>
    <row r="35" spans="1:6" ht="15.75">
      <c r="A35" s="1"/>
      <c r="B35" s="1"/>
      <c r="C35" s="1"/>
      <c r="D35" s="1"/>
      <c r="E35" s="1"/>
      <c r="F35" s="1"/>
    </row>
    <row r="36" spans="1:6" ht="15.75">
      <c r="A36" s="1"/>
      <c r="B36" s="1"/>
      <c r="C36" s="1"/>
      <c r="D36" s="1"/>
      <c r="E36" s="1"/>
      <c r="F36" s="1"/>
    </row>
    <row r="37" spans="1:6" ht="15.75">
      <c r="A37" s="1"/>
      <c r="B37" s="1"/>
      <c r="C37" s="1"/>
      <c r="D37" s="1"/>
      <c r="E37" s="1"/>
      <c r="F37" s="1"/>
    </row>
    <row r="38" spans="1:6" ht="15.75">
      <c r="A38" s="1"/>
      <c r="B38" s="1"/>
      <c r="C38" s="1"/>
      <c r="D38" s="1"/>
      <c r="E38" s="1"/>
      <c r="F38" s="1"/>
    </row>
    <row r="39" spans="1:6" ht="15.75">
      <c r="A39" s="1"/>
      <c r="B39" s="1"/>
      <c r="C39" s="1"/>
      <c r="D39" s="1"/>
      <c r="E39" s="1"/>
      <c r="F39" s="1"/>
    </row>
    <row r="40" spans="1:6" ht="15.75">
      <c r="A40" s="1"/>
      <c r="B40" s="1"/>
      <c r="C40" s="1"/>
      <c r="D40" s="1"/>
      <c r="E40" s="1"/>
      <c r="F40" s="1"/>
    </row>
    <row r="41" spans="1:6" ht="15.75">
      <c r="A41" s="1"/>
      <c r="B41" s="1"/>
      <c r="C41" s="1"/>
      <c r="D41" s="1"/>
      <c r="E41" s="1"/>
      <c r="F41" s="1"/>
    </row>
    <row r="42" spans="1:6" ht="15.75">
      <c r="A42" s="1"/>
      <c r="B42" s="1"/>
      <c r="C42" s="1"/>
      <c r="D42" s="1"/>
      <c r="E42" s="1"/>
      <c r="F42" s="1"/>
    </row>
    <row r="43" spans="1:6" ht="15.75">
      <c r="A43" s="1"/>
      <c r="B43" s="1"/>
      <c r="C43" s="1"/>
      <c r="D43" s="1"/>
      <c r="E43" s="1"/>
      <c r="F43" s="1"/>
    </row>
    <row r="44" spans="1:6" ht="15.75">
      <c r="A44" s="1"/>
      <c r="B44" s="1"/>
      <c r="C44" s="1"/>
      <c r="D44" s="1"/>
      <c r="E44" s="1"/>
      <c r="F44" s="1"/>
    </row>
    <row r="45" spans="1:6" ht="15.75">
      <c r="A45" s="1"/>
      <c r="B45" s="1"/>
      <c r="C45" s="1"/>
      <c r="D45" s="1"/>
      <c r="E45" s="1"/>
      <c r="F45" s="1"/>
    </row>
    <row r="46" spans="1:6" ht="15.75">
      <c r="A46" s="1"/>
      <c r="B46" s="1"/>
      <c r="C46" s="1"/>
      <c r="D46" s="1"/>
      <c r="E46" s="1"/>
      <c r="F46" s="1"/>
    </row>
    <row r="47" spans="1:6" ht="15.75">
      <c r="A47" s="1"/>
      <c r="B47" s="1"/>
      <c r="C47" s="1"/>
      <c r="D47" s="1"/>
      <c r="E47" s="1"/>
      <c r="F47" s="1"/>
    </row>
    <row r="48" spans="1:6" ht="15.75">
      <c r="A48" s="1"/>
      <c r="B48" s="1"/>
      <c r="C48" s="1"/>
      <c r="D48" s="1"/>
      <c r="E48" s="1"/>
      <c r="F48" s="1"/>
    </row>
    <row r="49" spans="1:6" ht="15.75">
      <c r="A49" s="1"/>
      <c r="B49" s="1"/>
      <c r="C49" s="1"/>
      <c r="D49" s="1"/>
      <c r="E49" s="1"/>
      <c r="F49" s="1"/>
    </row>
    <row r="50" spans="1:6" ht="15.75">
      <c r="A50" s="1"/>
      <c r="B50" s="1"/>
      <c r="C50" s="1"/>
      <c r="D50" s="1"/>
      <c r="E50" s="1"/>
      <c r="F50" s="1"/>
    </row>
    <row r="51" spans="1:6" ht="15.75">
      <c r="A51" s="1"/>
      <c r="B51" s="1"/>
      <c r="C51" s="1"/>
      <c r="D51" s="1"/>
      <c r="E51" s="1"/>
      <c r="F51" s="1"/>
    </row>
    <row r="52" spans="1:6" ht="15.75">
      <c r="A52" s="1"/>
      <c r="B52" s="1"/>
      <c r="C52" s="1"/>
      <c r="D52" s="1"/>
      <c r="E52" s="1"/>
      <c r="F52" s="1"/>
    </row>
    <row r="53" spans="1:6" ht="15.75">
      <c r="A53" s="1"/>
      <c r="B53" s="1"/>
      <c r="C53" s="1"/>
      <c r="D53" s="1"/>
      <c r="E53" s="1"/>
      <c r="F53" s="1"/>
    </row>
    <row r="54" spans="1:6" ht="15.75">
      <c r="A54" s="1"/>
      <c r="B54" s="1"/>
      <c r="C54" s="1"/>
      <c r="D54" s="1"/>
      <c r="E54" s="1"/>
      <c r="F54" s="1"/>
    </row>
    <row r="55" spans="1:6" ht="15.75">
      <c r="A55" s="1"/>
      <c r="B55" s="1"/>
      <c r="C55" s="1"/>
      <c r="D55" s="1"/>
      <c r="E55" s="1"/>
      <c r="F55" s="1"/>
    </row>
    <row r="56" spans="1:6" ht="15.75">
      <c r="A56" s="1"/>
      <c r="B56" s="1"/>
      <c r="C56" s="1"/>
      <c r="D56" s="1"/>
      <c r="E56" s="1"/>
      <c r="F56" s="1"/>
    </row>
    <row r="57" spans="1:6" ht="15.75">
      <c r="A57" s="1"/>
      <c r="B57" s="1"/>
      <c r="C57" s="1"/>
      <c r="D57" s="1"/>
      <c r="E57" s="1"/>
      <c r="F57" s="1"/>
    </row>
    <row r="58" spans="1:6" ht="15.75">
      <c r="A58" s="1"/>
      <c r="B58" s="1"/>
      <c r="C58" s="1"/>
      <c r="D58" s="1"/>
      <c r="E58" s="1"/>
      <c r="F58" s="1"/>
    </row>
    <row r="59" spans="1:6" ht="15.75">
      <c r="A59" s="1"/>
      <c r="B59" s="1"/>
      <c r="C59" s="1"/>
      <c r="D59" s="1"/>
      <c r="E59" s="1"/>
      <c r="F59" s="1"/>
    </row>
    <row r="60" spans="1:6" ht="15.75">
      <c r="A60" s="1"/>
      <c r="B60" s="1"/>
      <c r="C60" s="1"/>
      <c r="D60" s="1"/>
      <c r="E60" s="1"/>
      <c r="F60" s="1"/>
    </row>
    <row r="61" spans="1:6" ht="15.75">
      <c r="A61" s="1"/>
      <c r="B61" s="1"/>
      <c r="C61" s="1"/>
      <c r="D61" s="1"/>
      <c r="E61" s="1"/>
      <c r="F61" s="1"/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1"/>
      <c r="C69" s="1"/>
      <c r="D69" s="1"/>
      <c r="E69" s="1"/>
      <c r="F69" s="1"/>
    </row>
    <row r="70" spans="1:6" ht="15.75">
      <c r="A70" s="1"/>
      <c r="B70" s="1"/>
      <c r="C70" s="1"/>
      <c r="D70" s="1"/>
      <c r="E70" s="1"/>
      <c r="F70" s="1"/>
    </row>
    <row r="71" spans="1:6" ht="15.75">
      <c r="A71" s="1"/>
      <c r="B71" s="1"/>
      <c r="C71" s="1"/>
      <c r="D71" s="1"/>
      <c r="E71" s="1"/>
      <c r="F71" s="1"/>
    </row>
    <row r="72" spans="1:6" ht="15.75">
      <c r="A72" s="1"/>
      <c r="B72" s="1"/>
      <c r="C72" s="1"/>
      <c r="D72" s="1"/>
      <c r="E72" s="1"/>
      <c r="F72" s="1"/>
    </row>
    <row r="73" spans="1:6" ht="15.75">
      <c r="A73" s="1"/>
      <c r="B73" s="1"/>
      <c r="C73" s="1"/>
      <c r="D73" s="1"/>
      <c r="E73" s="1"/>
      <c r="F73" s="1"/>
    </row>
    <row r="74" spans="1:6" ht="15.75">
      <c r="A74" s="1"/>
      <c r="B74" s="1"/>
      <c r="C74" s="1"/>
      <c r="D74" s="1"/>
      <c r="E74" s="1"/>
      <c r="F74" s="1"/>
    </row>
    <row r="75" spans="1:6" ht="15.75">
      <c r="A75" s="1"/>
      <c r="B75" s="1"/>
      <c r="C75" s="1"/>
      <c r="D75" s="1"/>
      <c r="E75" s="1"/>
      <c r="F75" s="1"/>
    </row>
    <row r="76" spans="1:6" ht="15.75">
      <c r="A76" s="1"/>
      <c r="B76" s="1"/>
      <c r="C76" s="1"/>
      <c r="D76" s="1"/>
      <c r="E76" s="1"/>
      <c r="F76" s="1"/>
    </row>
    <row r="77" spans="1:6" ht="15.75">
      <c r="A77" s="1"/>
      <c r="B77" s="1"/>
      <c r="C77" s="1"/>
      <c r="D77" s="1"/>
      <c r="E77" s="1"/>
      <c r="F77" s="1"/>
    </row>
    <row r="78" spans="1:6" ht="15.75">
      <c r="A78" s="1"/>
      <c r="B78" s="1"/>
      <c r="C78" s="1"/>
      <c r="D78" s="1"/>
      <c r="E78" s="1"/>
      <c r="F78" s="1"/>
    </row>
    <row r="79" spans="1:6" ht="15.75">
      <c r="A79" s="1"/>
      <c r="B79" s="1"/>
      <c r="C79" s="1"/>
      <c r="D79" s="1"/>
      <c r="E79" s="1"/>
      <c r="F79" s="1"/>
    </row>
    <row r="80" spans="1:6" ht="15.75">
      <c r="A80" s="1"/>
      <c r="B80" s="1"/>
      <c r="C80" s="1"/>
      <c r="D80" s="1"/>
      <c r="E80" s="1"/>
      <c r="F80" s="1"/>
    </row>
    <row r="81" spans="1:6" ht="15.75">
      <c r="A81" s="1"/>
      <c r="B81" s="1"/>
      <c r="C81" s="1"/>
      <c r="D81" s="1"/>
      <c r="E81" s="1"/>
      <c r="F81" s="1"/>
    </row>
    <row r="82" spans="1:6" ht="15.75">
      <c r="A82" s="1"/>
      <c r="B82" s="1"/>
      <c r="C82" s="1"/>
      <c r="D82" s="1"/>
      <c r="E82" s="1"/>
      <c r="F82" s="1"/>
    </row>
    <row r="83" spans="1:6" ht="15.75">
      <c r="A83" s="1"/>
      <c r="B83" s="1"/>
      <c r="C83" s="1"/>
      <c r="D83" s="1"/>
      <c r="E83" s="1"/>
      <c r="F83" s="1"/>
    </row>
    <row r="84" spans="1:6" ht="15.75">
      <c r="A84" s="1"/>
      <c r="B84" s="1"/>
      <c r="C84" s="1"/>
      <c r="D84" s="1"/>
      <c r="E84" s="1"/>
      <c r="F84" s="1"/>
    </row>
    <row r="85" spans="1:6" ht="15.75">
      <c r="A85" s="1"/>
      <c r="B85" s="1"/>
      <c r="C85" s="1"/>
      <c r="D85" s="1"/>
      <c r="E85" s="1"/>
      <c r="F85" s="1"/>
    </row>
    <row r="86" spans="1:6" ht="15.75">
      <c r="A86" s="1"/>
      <c r="B86" s="1"/>
      <c r="C86" s="1"/>
      <c r="D86" s="1"/>
      <c r="E86" s="1"/>
      <c r="F86" s="1"/>
    </row>
    <row r="87" spans="1:6" ht="15.75">
      <c r="A87" s="1"/>
      <c r="B87" s="1"/>
      <c r="C87" s="1"/>
      <c r="D87" s="1"/>
      <c r="E87" s="1"/>
      <c r="F87" s="1"/>
    </row>
    <row r="88" spans="1:6" ht="15.75">
      <c r="A88" s="1"/>
      <c r="B88" s="1"/>
      <c r="C88" s="1"/>
      <c r="D88" s="1"/>
      <c r="E88" s="1"/>
      <c r="F88" s="1"/>
    </row>
    <row r="89" spans="1:6" ht="15.75">
      <c r="A89" s="1"/>
      <c r="B89" s="1"/>
      <c r="C89" s="1"/>
      <c r="D89" s="1"/>
      <c r="E89" s="1"/>
      <c r="F89" s="1"/>
    </row>
    <row r="90" spans="1:6" ht="15.75">
      <c r="A90" s="1"/>
      <c r="B90" s="1"/>
      <c r="C90" s="1"/>
      <c r="D90" s="1"/>
      <c r="E90" s="1"/>
      <c r="F90" s="1"/>
    </row>
    <row r="91" spans="1:6" ht="15.75">
      <c r="A91" s="1"/>
      <c r="B91" s="1"/>
      <c r="C91" s="1"/>
      <c r="D91" s="1"/>
      <c r="E91" s="1"/>
      <c r="F91" s="1"/>
    </row>
    <row r="92" spans="1:6" ht="15.75">
      <c r="A92" s="1"/>
      <c r="B92" s="1"/>
      <c r="C92" s="1"/>
      <c r="D92" s="1"/>
      <c r="E92" s="1"/>
      <c r="F92" s="1"/>
    </row>
    <row r="93" spans="1:6" ht="15.75">
      <c r="A93" s="1"/>
      <c r="B93" s="1"/>
      <c r="C93" s="1"/>
      <c r="D93" s="1"/>
      <c r="E93" s="1"/>
      <c r="F93" s="1"/>
    </row>
    <row r="94" spans="1:6" ht="15.75">
      <c r="A94" s="1"/>
      <c r="B94" s="1"/>
      <c r="C94" s="1"/>
      <c r="D94" s="1"/>
      <c r="E94" s="1"/>
      <c r="F94" s="1"/>
    </row>
    <row r="95" spans="1:6" ht="15.75">
      <c r="A95" s="1"/>
      <c r="B95" s="1"/>
      <c r="C95" s="1"/>
      <c r="D95" s="1"/>
      <c r="E95" s="1"/>
      <c r="F95" s="1"/>
    </row>
    <row r="96" spans="1:6" ht="15.75">
      <c r="A96" s="1"/>
      <c r="B96" s="1"/>
      <c r="C96" s="1"/>
      <c r="D96" s="1"/>
      <c r="E96" s="1"/>
      <c r="F96" s="1"/>
    </row>
    <row r="97" spans="1:6" ht="15.75">
      <c r="A97" s="1"/>
      <c r="B97" s="1"/>
      <c r="C97" s="1"/>
      <c r="D97" s="1"/>
      <c r="E97" s="1"/>
      <c r="F97" s="1"/>
    </row>
    <row r="98" spans="1:6" ht="15.75">
      <c r="A98" s="1"/>
      <c r="B98" s="1"/>
      <c r="C98" s="1"/>
      <c r="D98" s="1"/>
      <c r="E98" s="1"/>
      <c r="F98" s="1"/>
    </row>
    <row r="99" spans="1:6" ht="15.75">
      <c r="A99" s="1"/>
      <c r="B99" s="1"/>
      <c r="C99" s="1"/>
      <c r="D99" s="1"/>
      <c r="E99" s="1"/>
      <c r="F99" s="1"/>
    </row>
    <row r="100" spans="1:6" ht="15.75">
      <c r="A100" s="1"/>
      <c r="B100" s="1"/>
      <c r="C100" s="1"/>
      <c r="D100" s="1"/>
      <c r="E100" s="1"/>
      <c r="F100" s="1"/>
    </row>
    <row r="101" spans="1:6" ht="15.75">
      <c r="A101" s="1"/>
      <c r="B101" s="1"/>
      <c r="C101" s="1"/>
      <c r="D101" s="1"/>
      <c r="E101" s="1"/>
      <c r="F101" s="1"/>
    </row>
    <row r="102" spans="1:6" ht="15.75">
      <c r="A102" s="1"/>
      <c r="B102" s="1"/>
      <c r="C102" s="1"/>
      <c r="D102" s="1"/>
      <c r="E102" s="1"/>
      <c r="F102" s="1"/>
    </row>
    <row r="103" spans="1:6" ht="15.75">
      <c r="A103" s="1"/>
      <c r="B103" s="1"/>
      <c r="C103" s="1"/>
      <c r="D103" s="1"/>
      <c r="E103" s="1"/>
      <c r="F103" s="1"/>
    </row>
    <row r="104" spans="1:6" ht="15.75">
      <c r="A104" s="1"/>
      <c r="B104" s="1"/>
      <c r="C104" s="1"/>
      <c r="D104" s="1"/>
      <c r="E104" s="1"/>
      <c r="F104" s="1"/>
    </row>
  </sheetData>
  <sheetProtection/>
  <mergeCells count="20">
    <mergeCell ref="A32:H33"/>
    <mergeCell ref="A20:D20"/>
    <mergeCell ref="A21:D21"/>
    <mergeCell ref="A28:D28"/>
    <mergeCell ref="A29:D30"/>
    <mergeCell ref="E29:E30"/>
    <mergeCell ref="A23:D23"/>
    <mergeCell ref="A24:D24"/>
    <mergeCell ref="A26:D26"/>
    <mergeCell ref="A25:D25"/>
    <mergeCell ref="A4:F4"/>
    <mergeCell ref="A19:D19"/>
    <mergeCell ref="F9:F10"/>
    <mergeCell ref="B7:C8"/>
    <mergeCell ref="D7:E8"/>
    <mergeCell ref="F7:F8"/>
    <mergeCell ref="B9:B10"/>
    <mergeCell ref="C9:C10"/>
    <mergeCell ref="D9:D10"/>
    <mergeCell ref="E9:E10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="85" zoomScaleNormal="85" zoomScalePageLayoutView="0" workbookViewId="0" topLeftCell="A1">
      <selection activeCell="A11" sqref="A11:A17"/>
    </sheetView>
  </sheetViews>
  <sheetFormatPr defaultColWidth="9.140625" defaultRowHeight="12.75"/>
  <cols>
    <col min="1" max="1" width="37.8515625" style="0" customWidth="1"/>
    <col min="2" max="2" width="16.7109375" style="0" customWidth="1"/>
    <col min="3" max="7" width="14.7109375" style="0" customWidth="1"/>
  </cols>
  <sheetData>
    <row r="1" spans="7:8" ht="15.75">
      <c r="G1" s="25" t="s">
        <v>121</v>
      </c>
      <c r="H1" s="25"/>
    </row>
    <row r="2" ht="15.75">
      <c r="A2" s="8"/>
    </row>
    <row r="3" ht="15.75">
      <c r="A3" s="8"/>
    </row>
    <row r="4" ht="15.75">
      <c r="A4" s="8"/>
    </row>
    <row r="5" spans="1:7" ht="18.75">
      <c r="A5" s="145" t="s">
        <v>84</v>
      </c>
      <c r="B5" s="145"/>
      <c r="C5" s="145"/>
      <c r="D5" s="145"/>
      <c r="E5" s="145"/>
      <c r="F5" s="145"/>
      <c r="G5" s="145"/>
    </row>
    <row r="6" spans="1:7" ht="15.75">
      <c r="A6" s="146" t="s">
        <v>122</v>
      </c>
      <c r="B6" s="146"/>
      <c r="C6" s="146"/>
      <c r="D6" s="146"/>
      <c r="E6" s="146"/>
      <c r="F6" s="146"/>
      <c r="G6" s="146"/>
    </row>
    <row r="7" spans="1:7" ht="15.75">
      <c r="A7" s="25"/>
      <c r="G7" s="25" t="s">
        <v>0</v>
      </c>
    </row>
    <row r="8" spans="1:7" ht="15.75">
      <c r="A8" s="177" t="s">
        <v>85</v>
      </c>
      <c r="B8" s="177" t="s">
        <v>87</v>
      </c>
      <c r="C8" s="181" t="s">
        <v>88</v>
      </c>
      <c r="D8" s="182"/>
      <c r="E8" s="182"/>
      <c r="F8" s="183"/>
      <c r="G8" s="178" t="s">
        <v>1</v>
      </c>
    </row>
    <row r="9" spans="1:7" ht="15.75">
      <c r="A9" s="177"/>
      <c r="B9" s="177"/>
      <c r="C9" s="49"/>
      <c r="D9" s="49"/>
      <c r="E9" s="49"/>
      <c r="F9" s="49"/>
      <c r="G9" s="179"/>
    </row>
    <row r="10" spans="1:7" ht="15.75">
      <c r="A10" s="177"/>
      <c r="B10" s="177"/>
      <c r="C10" s="50"/>
      <c r="D10" s="50"/>
      <c r="E10" s="50"/>
      <c r="F10" s="50"/>
      <c r="G10" s="180"/>
    </row>
    <row r="11" spans="1:7" ht="15.75">
      <c r="A11" s="51" t="s">
        <v>77</v>
      </c>
      <c r="B11" s="39">
        <v>367854</v>
      </c>
      <c r="C11" s="39"/>
      <c r="D11" s="39"/>
      <c r="E11" s="39"/>
      <c r="F11" s="39"/>
      <c r="G11" s="39">
        <f>SUM(B11:F11)</f>
        <v>367854</v>
      </c>
    </row>
    <row r="12" spans="1:7" ht="15.75">
      <c r="A12" s="51" t="s">
        <v>86</v>
      </c>
      <c r="B12" s="39">
        <v>99320</v>
      </c>
      <c r="C12" s="39"/>
      <c r="D12" s="39"/>
      <c r="E12" s="39"/>
      <c r="F12" s="39"/>
      <c r="G12" s="39">
        <f aca="true" t="shared" si="0" ref="G12:G18">SUM(B12:F12)</f>
        <v>99320</v>
      </c>
    </row>
    <row r="13" spans="1:7" ht="15.75">
      <c r="A13" s="51" t="s">
        <v>78</v>
      </c>
      <c r="B13" s="39">
        <f>153771+31000</f>
        <v>184771</v>
      </c>
      <c r="C13" s="39"/>
      <c r="D13" s="39"/>
      <c r="E13" s="39"/>
      <c r="F13" s="39"/>
      <c r="G13" s="39">
        <f t="shared" si="0"/>
        <v>184771</v>
      </c>
    </row>
    <row r="14" spans="1:7" ht="15.75">
      <c r="A14" s="51" t="s">
        <v>104</v>
      </c>
      <c r="B14" s="39"/>
      <c r="C14" s="39"/>
      <c r="D14" s="39"/>
      <c r="E14" s="39"/>
      <c r="F14" s="39"/>
      <c r="G14" s="39">
        <f t="shared" si="0"/>
        <v>0</v>
      </c>
    </row>
    <row r="15" spans="1:7" ht="15.75">
      <c r="A15" s="51" t="s">
        <v>79</v>
      </c>
      <c r="B15" s="39"/>
      <c r="C15" s="39"/>
      <c r="D15" s="39"/>
      <c r="E15" s="39"/>
      <c r="F15" s="39"/>
      <c r="G15" s="39">
        <f t="shared" si="0"/>
        <v>0</v>
      </c>
    </row>
    <row r="16" spans="1:7" ht="15.75">
      <c r="A16" s="51" t="s">
        <v>80</v>
      </c>
      <c r="B16" s="39"/>
      <c r="C16" s="39"/>
      <c r="D16" s="39"/>
      <c r="E16" s="39"/>
      <c r="F16" s="39"/>
      <c r="G16" s="39">
        <f t="shared" si="0"/>
        <v>0</v>
      </c>
    </row>
    <row r="17" spans="1:7" ht="15.75">
      <c r="A17" s="51" t="s">
        <v>105</v>
      </c>
      <c r="B17" s="39"/>
      <c r="C17" s="39"/>
      <c r="D17" s="39"/>
      <c r="E17" s="39"/>
      <c r="F17" s="39"/>
      <c r="G17" s="39">
        <f t="shared" si="0"/>
        <v>0</v>
      </c>
    </row>
    <row r="18" spans="1:7" ht="15.75">
      <c r="A18" s="51"/>
      <c r="B18" s="39"/>
      <c r="C18" s="39"/>
      <c r="D18" s="39"/>
      <c r="E18" s="39"/>
      <c r="F18" s="39"/>
      <c r="G18" s="39">
        <f t="shared" si="0"/>
        <v>0</v>
      </c>
    </row>
    <row r="19" spans="1:7" ht="15.75">
      <c r="A19" s="52" t="s">
        <v>83</v>
      </c>
      <c r="B19" s="39">
        <f aca="true" t="shared" si="1" ref="B19:G19">SUM(B11:B18)</f>
        <v>651945</v>
      </c>
      <c r="C19" s="39">
        <f t="shared" si="1"/>
        <v>0</v>
      </c>
      <c r="D19" s="39">
        <f t="shared" si="1"/>
        <v>0</v>
      </c>
      <c r="E19" s="39">
        <f t="shared" si="1"/>
        <v>0</v>
      </c>
      <c r="F19" s="39">
        <f t="shared" si="1"/>
        <v>0</v>
      </c>
      <c r="G19" s="39">
        <f t="shared" si="1"/>
        <v>651945</v>
      </c>
    </row>
    <row r="20" spans="1:7" ht="15.75">
      <c r="A20" s="53"/>
      <c r="B20" s="54"/>
      <c r="C20" s="54"/>
      <c r="D20" s="54"/>
      <c r="E20" s="54"/>
      <c r="F20" s="54"/>
      <c r="G20" s="54"/>
    </row>
  </sheetData>
  <sheetProtection/>
  <mergeCells count="6">
    <mergeCell ref="A5:G5"/>
    <mergeCell ref="A6:G6"/>
    <mergeCell ref="A8:A10"/>
    <mergeCell ref="B8:B10"/>
    <mergeCell ref="G8:G10"/>
    <mergeCell ref="C8:F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headerFooter alignWithMargins="0">
    <oddHeader>&amp;C10. oldal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"/>
  <sheetViews>
    <sheetView showGridLines="0" tabSelected="1" zoomScale="70" zoomScaleNormal="70" zoomScalePageLayoutView="0" workbookViewId="0" topLeftCell="A1">
      <selection activeCell="H36" sqref="H36"/>
    </sheetView>
  </sheetViews>
  <sheetFormatPr defaultColWidth="8.00390625" defaultRowHeight="12.75"/>
  <cols>
    <col min="1" max="1" width="29.57421875" style="58" customWidth="1"/>
    <col min="2" max="2" width="11.421875" style="58" customWidth="1"/>
    <col min="3" max="10" width="9.28125" style="58" customWidth="1"/>
    <col min="11" max="16384" width="8.00390625" style="58" customWidth="1"/>
  </cols>
  <sheetData>
    <row r="1" ht="15.75">
      <c r="P1" s="25" t="s">
        <v>82</v>
      </c>
    </row>
    <row r="5" spans="1:10" ht="18.75">
      <c r="A5" s="236" t="s">
        <v>90</v>
      </c>
      <c r="B5" s="236"/>
      <c r="C5" s="236"/>
      <c r="D5" s="236"/>
      <c r="E5" s="236"/>
      <c r="F5" s="236"/>
      <c r="G5" s="236"/>
      <c r="H5" s="236"/>
      <c r="I5" s="236"/>
      <c r="J5" s="236"/>
    </row>
    <row r="7" ht="13.5" thickBot="1">
      <c r="P7" s="64" t="s">
        <v>101</v>
      </c>
    </row>
    <row r="8" spans="1:16" ht="12.75">
      <c r="A8" s="59"/>
      <c r="B8" s="238" t="s">
        <v>98</v>
      </c>
      <c r="C8" s="211" t="s">
        <v>96</v>
      </c>
      <c r="D8" s="214" t="s">
        <v>91</v>
      </c>
      <c r="E8" s="237" t="s">
        <v>100</v>
      </c>
      <c r="F8" s="218"/>
      <c r="G8" s="218"/>
      <c r="H8" s="218"/>
      <c r="I8" s="218"/>
      <c r="J8" s="219"/>
      <c r="K8" s="217" t="s">
        <v>97</v>
      </c>
      <c r="L8" s="218"/>
      <c r="M8" s="218"/>
      <c r="N8" s="218"/>
      <c r="O8" s="218"/>
      <c r="P8" s="219"/>
    </row>
    <row r="9" spans="1:16" ht="12.75" customHeight="1">
      <c r="A9" s="200" t="s">
        <v>99</v>
      </c>
      <c r="B9" s="239"/>
      <c r="C9" s="212"/>
      <c r="D9" s="215"/>
      <c r="E9" s="201" t="s">
        <v>139</v>
      </c>
      <c r="F9" s="202"/>
      <c r="G9" s="203"/>
      <c r="H9" s="207" t="s">
        <v>122</v>
      </c>
      <c r="I9" s="202"/>
      <c r="J9" s="208"/>
      <c r="K9" s="226" t="s">
        <v>140</v>
      </c>
      <c r="L9" s="227"/>
      <c r="M9" s="228"/>
      <c r="N9" s="220" t="s">
        <v>141</v>
      </c>
      <c r="O9" s="221"/>
      <c r="P9" s="222"/>
    </row>
    <row r="10" spans="1:16" ht="12.75">
      <c r="A10" s="200"/>
      <c r="B10" s="239"/>
      <c r="C10" s="212"/>
      <c r="D10" s="215"/>
      <c r="E10" s="204"/>
      <c r="F10" s="205"/>
      <c r="G10" s="206"/>
      <c r="H10" s="209"/>
      <c r="I10" s="205"/>
      <c r="J10" s="210"/>
      <c r="K10" s="229"/>
      <c r="L10" s="230"/>
      <c r="M10" s="231"/>
      <c r="N10" s="223"/>
      <c r="O10" s="224"/>
      <c r="P10" s="225"/>
    </row>
    <row r="11" spans="1:16" ht="13.5" thickBot="1">
      <c r="A11" s="63" t="s">
        <v>92</v>
      </c>
      <c r="B11" s="240"/>
      <c r="C11" s="213"/>
      <c r="D11" s="216"/>
      <c r="E11" s="66" t="s">
        <v>120</v>
      </c>
      <c r="F11" s="61" t="s">
        <v>94</v>
      </c>
      <c r="G11" s="61" t="s">
        <v>1</v>
      </c>
      <c r="H11" s="66" t="s">
        <v>120</v>
      </c>
      <c r="I11" s="61" t="s">
        <v>94</v>
      </c>
      <c r="J11" s="62" t="s">
        <v>1</v>
      </c>
      <c r="K11" s="65" t="s">
        <v>93</v>
      </c>
      <c r="L11" s="61" t="s">
        <v>94</v>
      </c>
      <c r="M11" s="61" t="s">
        <v>1</v>
      </c>
      <c r="N11" s="60" t="s">
        <v>93</v>
      </c>
      <c r="O11" s="61" t="s">
        <v>94</v>
      </c>
      <c r="P11" s="62" t="s">
        <v>1</v>
      </c>
    </row>
    <row r="12" spans="1:16" ht="12.75">
      <c r="A12" s="67" t="s">
        <v>142</v>
      </c>
      <c r="B12" s="68">
        <v>2006</v>
      </c>
      <c r="C12" s="241">
        <f>36882/1000*275</f>
        <v>10142.55</v>
      </c>
      <c r="D12" s="242">
        <v>3492</v>
      </c>
      <c r="E12" s="196">
        <v>3565</v>
      </c>
      <c r="F12" s="198">
        <v>3071</v>
      </c>
      <c r="G12" s="198">
        <f>E12+F12</f>
        <v>6636</v>
      </c>
      <c r="H12" s="196">
        <v>0</v>
      </c>
      <c r="I12" s="198">
        <f>85+336</f>
        <v>421</v>
      </c>
      <c r="J12" s="194">
        <f>H12+I12</f>
        <v>421</v>
      </c>
      <c r="K12" s="196">
        <v>3086</v>
      </c>
      <c r="L12" s="198">
        <v>0</v>
      </c>
      <c r="M12" s="198">
        <f>K12+L12</f>
        <v>3086</v>
      </c>
      <c r="N12" s="198">
        <v>0</v>
      </c>
      <c r="O12" s="198">
        <f>D12-F12-I12-L12</f>
        <v>0</v>
      </c>
      <c r="P12" s="194">
        <f>SUM(N12:O13)</f>
        <v>0</v>
      </c>
    </row>
    <row r="13" spans="1:16" ht="13.5" thickBot="1">
      <c r="A13" s="69" t="s">
        <v>143</v>
      </c>
      <c r="B13" s="70">
        <v>2011</v>
      </c>
      <c r="C13" s="241"/>
      <c r="D13" s="242"/>
      <c r="E13" s="197"/>
      <c r="F13" s="199"/>
      <c r="G13" s="199"/>
      <c r="H13" s="197"/>
      <c r="I13" s="199"/>
      <c r="J13" s="195"/>
      <c r="K13" s="197"/>
      <c r="L13" s="199"/>
      <c r="M13" s="199"/>
      <c r="N13" s="199"/>
      <c r="O13" s="199"/>
      <c r="P13" s="195"/>
    </row>
    <row r="14" spans="1:16" ht="12.75">
      <c r="A14" s="71" t="s">
        <v>144</v>
      </c>
      <c r="B14" s="68">
        <v>2006</v>
      </c>
      <c r="C14" s="232">
        <f>354.41*275</f>
        <v>97462.75</v>
      </c>
      <c r="D14" s="194">
        <v>37389</v>
      </c>
      <c r="E14" s="234">
        <v>37976</v>
      </c>
      <c r="F14" s="198">
        <v>31424</v>
      </c>
      <c r="G14" s="198">
        <f>E14+F14</f>
        <v>69400</v>
      </c>
      <c r="H14" s="196">
        <v>13478</v>
      </c>
      <c r="I14" s="198">
        <v>2844</v>
      </c>
      <c r="J14" s="194">
        <f>H14+I14</f>
        <v>16322</v>
      </c>
      <c r="K14" s="196">
        <v>8620</v>
      </c>
      <c r="L14" s="198">
        <v>3121</v>
      </c>
      <c r="M14" s="198">
        <f>K14+L14</f>
        <v>11741</v>
      </c>
      <c r="N14" s="198">
        <f>C14-D14-E14-H14-K14</f>
        <v>-0.25</v>
      </c>
      <c r="O14" s="198">
        <f>D14-F14-I14-L14</f>
        <v>0</v>
      </c>
      <c r="P14" s="194">
        <f>SUM(N14:O15)</f>
        <v>-0.25</v>
      </c>
    </row>
    <row r="15" spans="1:16" ht="13.5" thickBot="1">
      <c r="A15" s="72" t="s">
        <v>145</v>
      </c>
      <c r="B15" s="73">
        <v>2011</v>
      </c>
      <c r="C15" s="233"/>
      <c r="D15" s="195"/>
      <c r="E15" s="235"/>
      <c r="F15" s="199"/>
      <c r="G15" s="199"/>
      <c r="H15" s="197"/>
      <c r="I15" s="199"/>
      <c r="J15" s="195"/>
      <c r="K15" s="197"/>
      <c r="L15" s="199"/>
      <c r="M15" s="199"/>
      <c r="N15" s="199"/>
      <c r="O15" s="199"/>
      <c r="P15" s="195"/>
    </row>
    <row r="16" spans="1:16" ht="12.75">
      <c r="A16" s="71" t="s">
        <v>146</v>
      </c>
      <c r="B16" s="68">
        <v>2006</v>
      </c>
      <c r="C16" s="232">
        <f>1612.925*275</f>
        <v>443554.375</v>
      </c>
      <c r="D16" s="194">
        <v>119478</v>
      </c>
      <c r="E16" s="234">
        <v>207584</v>
      </c>
      <c r="F16" s="198">
        <v>82732</v>
      </c>
      <c r="G16" s="198">
        <f>E16+F16</f>
        <v>290316</v>
      </c>
      <c r="H16" s="196">
        <f>3691</f>
        <v>3691</v>
      </c>
      <c r="I16" s="198">
        <v>29178</v>
      </c>
      <c r="J16" s="194">
        <f>H16+I16</f>
        <v>32869</v>
      </c>
      <c r="K16" s="196">
        <f>59891+52910</f>
        <v>112801</v>
      </c>
      <c r="L16" s="198">
        <v>7568</v>
      </c>
      <c r="M16" s="198">
        <f>K16+L16</f>
        <v>120369</v>
      </c>
      <c r="N16" s="198">
        <f>C16-D16-E16-H16-K16</f>
        <v>0.375</v>
      </c>
      <c r="O16" s="198">
        <f>D16-F16-I16-L16</f>
        <v>0</v>
      </c>
      <c r="P16" s="194">
        <f>SUM(N16:O17)</f>
        <v>0.375</v>
      </c>
    </row>
    <row r="17" spans="1:16" ht="13.5" thickBot="1">
      <c r="A17" s="72" t="s">
        <v>147</v>
      </c>
      <c r="B17" s="73">
        <v>2011</v>
      </c>
      <c r="C17" s="233"/>
      <c r="D17" s="195"/>
      <c r="E17" s="235"/>
      <c r="F17" s="199"/>
      <c r="G17" s="199"/>
      <c r="H17" s="197"/>
      <c r="I17" s="199"/>
      <c r="J17" s="195"/>
      <c r="K17" s="197"/>
      <c r="L17" s="199"/>
      <c r="M17" s="199"/>
      <c r="N17" s="199"/>
      <c r="O17" s="199"/>
      <c r="P17" s="195"/>
    </row>
    <row r="18" spans="1:16" ht="12.75">
      <c r="A18" s="71" t="s">
        <v>148</v>
      </c>
      <c r="B18" s="68">
        <v>2009</v>
      </c>
      <c r="C18" s="184">
        <f>175*275</f>
        <v>48125</v>
      </c>
      <c r="D18" s="186">
        <v>0</v>
      </c>
      <c r="E18" s="188">
        <v>0</v>
      </c>
      <c r="F18" s="190">
        <v>0</v>
      </c>
      <c r="G18" s="190">
        <f>E18+F18</f>
        <v>0</v>
      </c>
      <c r="H18" s="192">
        <v>4028</v>
      </c>
      <c r="I18" s="190">
        <v>0</v>
      </c>
      <c r="J18" s="186">
        <f>H18+I18</f>
        <v>4028</v>
      </c>
      <c r="K18" s="192">
        <v>21080</v>
      </c>
      <c r="L18" s="190">
        <v>0</v>
      </c>
      <c r="M18" s="190">
        <f>K18+L18</f>
        <v>21080</v>
      </c>
      <c r="N18" s="190">
        <v>23017</v>
      </c>
      <c r="O18" s="190">
        <f>D18-F18-I18-L18</f>
        <v>0</v>
      </c>
      <c r="P18" s="186">
        <f>SUM(N18:O19)</f>
        <v>23017</v>
      </c>
    </row>
    <row r="19" spans="1:16" ht="39" thickBot="1">
      <c r="A19" s="74" t="s">
        <v>149</v>
      </c>
      <c r="B19" s="75">
        <v>2012</v>
      </c>
      <c r="C19" s="185"/>
      <c r="D19" s="187"/>
      <c r="E19" s="189"/>
      <c r="F19" s="191"/>
      <c r="G19" s="191"/>
      <c r="H19" s="193"/>
      <c r="I19" s="191"/>
      <c r="J19" s="187"/>
      <c r="K19" s="193"/>
      <c r="L19" s="191"/>
      <c r="M19" s="191"/>
      <c r="N19" s="191"/>
      <c r="O19" s="191"/>
      <c r="P19" s="187"/>
    </row>
    <row r="20" spans="1:16" ht="12.75">
      <c r="A20" s="76" t="s">
        <v>150</v>
      </c>
      <c r="B20" s="77">
        <v>2009</v>
      </c>
      <c r="C20" s="184">
        <f>495.496*275</f>
        <v>136261.4</v>
      </c>
      <c r="D20" s="186">
        <v>0</v>
      </c>
      <c r="E20" s="188">
        <v>0</v>
      </c>
      <c r="F20" s="190">
        <v>0</v>
      </c>
      <c r="G20" s="190">
        <f>E20+F20</f>
        <v>0</v>
      </c>
      <c r="H20" s="192">
        <v>114769</v>
      </c>
      <c r="I20" s="190">
        <v>0</v>
      </c>
      <c r="J20" s="186">
        <f>H20+I20</f>
        <v>114769</v>
      </c>
      <c r="K20" s="192">
        <v>21492</v>
      </c>
      <c r="L20" s="190">
        <v>0</v>
      </c>
      <c r="M20" s="190">
        <f>K20+L20</f>
        <v>21492</v>
      </c>
      <c r="N20" s="190">
        <f>C20-D20-E20-H20-K20</f>
        <v>0.39999999999417923</v>
      </c>
      <c r="O20" s="190">
        <f>D20-F20-I20-L20</f>
        <v>0</v>
      </c>
      <c r="P20" s="186">
        <f>SUM(N20:O21)</f>
        <v>0.39999999999417923</v>
      </c>
    </row>
    <row r="21" spans="1:16" ht="26.25" thickBot="1">
      <c r="A21" s="78" t="s">
        <v>151</v>
      </c>
      <c r="B21" s="75">
        <v>2011</v>
      </c>
      <c r="C21" s="185"/>
      <c r="D21" s="187"/>
      <c r="E21" s="189"/>
      <c r="F21" s="191"/>
      <c r="G21" s="191"/>
      <c r="H21" s="193"/>
      <c r="I21" s="191"/>
      <c r="J21" s="187"/>
      <c r="K21" s="193"/>
      <c r="L21" s="191"/>
      <c r="M21" s="191"/>
      <c r="N21" s="191"/>
      <c r="O21" s="191"/>
      <c r="P21" s="187"/>
    </row>
    <row r="22" spans="1:16" ht="12.75">
      <c r="A22" s="79" t="s">
        <v>152</v>
      </c>
      <c r="B22" s="77">
        <v>2010</v>
      </c>
      <c r="C22" s="188">
        <v>197116</v>
      </c>
      <c r="D22" s="186">
        <v>0</v>
      </c>
      <c r="E22" s="188">
        <v>0</v>
      </c>
      <c r="F22" s="190">
        <v>0</v>
      </c>
      <c r="G22" s="190">
        <f>E22+F22</f>
        <v>0</v>
      </c>
      <c r="H22" s="192">
        <v>2766</v>
      </c>
      <c r="I22" s="190">
        <v>0</v>
      </c>
      <c r="J22" s="186">
        <f>H22+I22</f>
        <v>2766</v>
      </c>
      <c r="K22" s="192">
        <v>156528</v>
      </c>
      <c r="L22" s="190">
        <v>0</v>
      </c>
      <c r="M22" s="190">
        <f>K22+L22</f>
        <v>156528</v>
      </c>
      <c r="N22" s="190">
        <v>37822</v>
      </c>
      <c r="O22" s="190">
        <f>D22-F22-I22-L22</f>
        <v>0</v>
      </c>
      <c r="P22" s="186">
        <f>SUM(N22:O23)</f>
        <v>37822</v>
      </c>
    </row>
    <row r="23" spans="1:16" ht="26.25" thickBot="1">
      <c r="A23" s="78" t="s">
        <v>153</v>
      </c>
      <c r="B23" s="75">
        <v>2012</v>
      </c>
      <c r="C23" s="189"/>
      <c r="D23" s="187"/>
      <c r="E23" s="189"/>
      <c r="F23" s="191"/>
      <c r="G23" s="191"/>
      <c r="H23" s="193"/>
      <c r="I23" s="191"/>
      <c r="J23" s="187"/>
      <c r="K23" s="193"/>
      <c r="L23" s="191"/>
      <c r="M23" s="191"/>
      <c r="N23" s="191"/>
      <c r="O23" s="191"/>
      <c r="P23" s="187"/>
    </row>
    <row r="24" spans="1:16" ht="12.75">
      <c r="A24" s="79" t="s">
        <v>154</v>
      </c>
      <c r="B24" s="77">
        <v>2010</v>
      </c>
      <c r="C24" s="188">
        <v>519472</v>
      </c>
      <c r="D24" s="186">
        <v>0</v>
      </c>
      <c r="E24" s="188">
        <v>0</v>
      </c>
      <c r="F24" s="190">
        <v>0</v>
      </c>
      <c r="G24" s="190">
        <f>E24+F24</f>
        <v>0</v>
      </c>
      <c r="H24" s="192">
        <v>4815</v>
      </c>
      <c r="I24" s="190">
        <v>0</v>
      </c>
      <c r="J24" s="186">
        <f>H24+I24</f>
        <v>4815</v>
      </c>
      <c r="K24" s="192">
        <v>507064</v>
      </c>
      <c r="L24" s="190"/>
      <c r="M24" s="190">
        <f>K24+L24</f>
        <v>507064</v>
      </c>
      <c r="N24" s="190">
        <v>7593</v>
      </c>
      <c r="O24" s="190">
        <f>D24-F24-I24-L24</f>
        <v>0</v>
      </c>
      <c r="P24" s="186">
        <f>SUM(N24:O25)</f>
        <v>7593</v>
      </c>
    </row>
    <row r="25" spans="1:16" ht="39" thickBot="1">
      <c r="A25" s="78" t="s">
        <v>155</v>
      </c>
      <c r="B25" s="75">
        <v>2012</v>
      </c>
      <c r="C25" s="189"/>
      <c r="D25" s="187"/>
      <c r="E25" s="189"/>
      <c r="F25" s="191"/>
      <c r="G25" s="191"/>
      <c r="H25" s="193"/>
      <c r="I25" s="191"/>
      <c r="J25" s="187"/>
      <c r="K25" s="193"/>
      <c r="L25" s="191"/>
      <c r="M25" s="191"/>
      <c r="N25" s="191"/>
      <c r="O25" s="191"/>
      <c r="P25" s="187"/>
    </row>
    <row r="26" spans="1:16" ht="12.75">
      <c r="A26" s="80" t="s">
        <v>156</v>
      </c>
      <c r="B26" s="77">
        <v>2009</v>
      </c>
      <c r="C26" s="188">
        <v>3902</v>
      </c>
      <c r="D26" s="186">
        <v>0</v>
      </c>
      <c r="E26" s="188">
        <v>0</v>
      </c>
      <c r="F26" s="190">
        <v>0</v>
      </c>
      <c r="G26" s="190">
        <f>E26+F26</f>
        <v>0</v>
      </c>
      <c r="H26" s="192">
        <v>1909</v>
      </c>
      <c r="I26" s="190">
        <v>0</v>
      </c>
      <c r="J26" s="186">
        <f>H26+I26</f>
        <v>1909</v>
      </c>
      <c r="K26" s="192">
        <v>1993</v>
      </c>
      <c r="L26" s="190"/>
      <c r="M26" s="190">
        <f>K26+L26</f>
        <v>1993</v>
      </c>
      <c r="N26" s="190">
        <f>C26-D26-E26-H26-K26</f>
        <v>0</v>
      </c>
      <c r="O26" s="190">
        <f>D26-F26-I26-L26</f>
        <v>0</v>
      </c>
      <c r="P26" s="186">
        <f>SUM(N26:O27)</f>
        <v>0</v>
      </c>
    </row>
    <row r="27" spans="1:16" ht="26.25" thickBot="1">
      <c r="A27" s="78" t="s">
        <v>157</v>
      </c>
      <c r="B27" s="75">
        <v>2010</v>
      </c>
      <c r="C27" s="189"/>
      <c r="D27" s="187"/>
      <c r="E27" s="189"/>
      <c r="F27" s="191"/>
      <c r="G27" s="191"/>
      <c r="H27" s="193"/>
      <c r="I27" s="191"/>
      <c r="J27" s="187"/>
      <c r="K27" s="193"/>
      <c r="L27" s="191"/>
      <c r="M27" s="191"/>
      <c r="N27" s="191"/>
      <c r="O27" s="191"/>
      <c r="P27" s="187"/>
    </row>
    <row r="28" spans="1:16" ht="12.75">
      <c r="A28" s="79" t="s">
        <v>158</v>
      </c>
      <c r="B28" s="77">
        <v>2010</v>
      </c>
      <c r="C28" s="188">
        <v>72602</v>
      </c>
      <c r="D28" s="186">
        <v>0</v>
      </c>
      <c r="E28" s="188">
        <v>0</v>
      </c>
      <c r="F28" s="190">
        <v>0</v>
      </c>
      <c r="G28" s="190">
        <f>E28+F28</f>
        <v>0</v>
      </c>
      <c r="H28" s="192">
        <v>7359</v>
      </c>
      <c r="I28" s="190">
        <v>0</v>
      </c>
      <c r="J28" s="186">
        <f>H28+I28</f>
        <v>7359</v>
      </c>
      <c r="K28" s="192">
        <v>65243</v>
      </c>
      <c r="L28" s="190">
        <v>0</v>
      </c>
      <c r="M28" s="190">
        <f>K28+L28</f>
        <v>65243</v>
      </c>
      <c r="N28" s="190">
        <v>0</v>
      </c>
      <c r="O28" s="190">
        <f>D28-F28-I28-L28</f>
        <v>0</v>
      </c>
      <c r="P28" s="186">
        <f>SUM(N28:O29)</f>
        <v>0</v>
      </c>
    </row>
    <row r="29" spans="1:16" ht="13.5" thickBot="1">
      <c r="A29" s="78" t="s">
        <v>159</v>
      </c>
      <c r="B29" s="75">
        <v>2011</v>
      </c>
      <c r="C29" s="189"/>
      <c r="D29" s="187"/>
      <c r="E29" s="189"/>
      <c r="F29" s="191"/>
      <c r="G29" s="191"/>
      <c r="H29" s="193"/>
      <c r="I29" s="191"/>
      <c r="J29" s="187"/>
      <c r="K29" s="193"/>
      <c r="L29" s="191"/>
      <c r="M29" s="191"/>
      <c r="N29" s="191"/>
      <c r="O29" s="191"/>
      <c r="P29" s="187"/>
    </row>
    <row r="30" spans="1:16" ht="12.75">
      <c r="A30" s="79" t="s">
        <v>160</v>
      </c>
      <c r="B30" s="77">
        <v>2010</v>
      </c>
      <c r="C30" s="188">
        <v>596635</v>
      </c>
      <c r="D30" s="186">
        <v>0</v>
      </c>
      <c r="E30" s="188">
        <v>0</v>
      </c>
      <c r="F30" s="190">
        <v>0</v>
      </c>
      <c r="G30" s="190">
        <f>E30+F30</f>
        <v>0</v>
      </c>
      <c r="H30" s="192">
        <v>57007</v>
      </c>
      <c r="I30" s="190">
        <v>0</v>
      </c>
      <c r="J30" s="186">
        <f>H30+I30</f>
        <v>57007</v>
      </c>
      <c r="K30" s="192">
        <f>C30-E30-H30-N30</f>
        <v>512940</v>
      </c>
      <c r="L30" s="190">
        <v>0</v>
      </c>
      <c r="M30" s="190">
        <f>K30+L30</f>
        <v>512940</v>
      </c>
      <c r="N30" s="190">
        <v>26688</v>
      </c>
      <c r="O30" s="190">
        <v>0</v>
      </c>
      <c r="P30" s="186">
        <f>SUM(N30:O31)</f>
        <v>26688</v>
      </c>
    </row>
    <row r="31" spans="1:16" ht="64.5" thickBot="1">
      <c r="A31" s="81" t="s">
        <v>161</v>
      </c>
      <c r="B31" s="75">
        <v>2012</v>
      </c>
      <c r="C31" s="189"/>
      <c r="D31" s="187"/>
      <c r="E31" s="189"/>
      <c r="F31" s="191"/>
      <c r="G31" s="191"/>
      <c r="H31" s="193"/>
      <c r="I31" s="191"/>
      <c r="J31" s="187"/>
      <c r="K31" s="193"/>
      <c r="L31" s="191"/>
      <c r="M31" s="191"/>
      <c r="N31" s="191"/>
      <c r="O31" s="191"/>
      <c r="P31" s="187"/>
    </row>
    <row r="32" spans="1:16" ht="12.75">
      <c r="A32" s="79" t="s">
        <v>162</v>
      </c>
      <c r="B32" s="77">
        <v>2010</v>
      </c>
      <c r="C32" s="188">
        <v>58777</v>
      </c>
      <c r="D32" s="186">
        <v>8817</v>
      </c>
      <c r="E32" s="188">
        <v>0</v>
      </c>
      <c r="F32" s="190">
        <v>0</v>
      </c>
      <c r="G32" s="190">
        <f>E32+F32</f>
        <v>0</v>
      </c>
      <c r="H32" s="192">
        <v>0</v>
      </c>
      <c r="I32" s="190">
        <v>286</v>
      </c>
      <c r="J32" s="186">
        <f>H32+I32</f>
        <v>286</v>
      </c>
      <c r="K32" s="192">
        <f>C32-G32-J32-L32</f>
        <v>49960</v>
      </c>
      <c r="L32" s="190">
        <v>8531</v>
      </c>
      <c r="M32" s="190">
        <f>K32+L32</f>
        <v>58491</v>
      </c>
      <c r="N32" s="190"/>
      <c r="O32" s="190">
        <v>0</v>
      </c>
      <c r="P32" s="186">
        <f>SUM(N32:O33)</f>
        <v>0</v>
      </c>
    </row>
    <row r="33" spans="1:16" ht="26.25" thickBot="1">
      <c r="A33" s="78" t="s">
        <v>163</v>
      </c>
      <c r="B33" s="75">
        <v>2011</v>
      </c>
      <c r="C33" s="189"/>
      <c r="D33" s="187"/>
      <c r="E33" s="189"/>
      <c r="F33" s="191"/>
      <c r="G33" s="191"/>
      <c r="H33" s="193"/>
      <c r="I33" s="191"/>
      <c r="J33" s="187"/>
      <c r="K33" s="193"/>
      <c r="L33" s="191"/>
      <c r="M33" s="191"/>
      <c r="N33" s="191"/>
      <c r="O33" s="191"/>
      <c r="P33" s="187"/>
    </row>
    <row r="34" spans="1:16" ht="12.75">
      <c r="A34" s="82" t="s">
        <v>164</v>
      </c>
      <c r="B34" s="77">
        <v>2010</v>
      </c>
      <c r="C34" s="184">
        <f>107.201*275</f>
        <v>29480.274999999998</v>
      </c>
      <c r="D34" s="186">
        <v>0</v>
      </c>
      <c r="E34" s="188">
        <v>0</v>
      </c>
      <c r="F34" s="190">
        <v>0</v>
      </c>
      <c r="G34" s="190">
        <f>E34+F34</f>
        <v>0</v>
      </c>
      <c r="H34" s="192">
        <v>4440</v>
      </c>
      <c r="I34" s="190">
        <v>0</v>
      </c>
      <c r="J34" s="186">
        <f>H34+I34</f>
        <v>4440</v>
      </c>
      <c r="K34" s="192">
        <f>C34-H34</f>
        <v>25040.274999999998</v>
      </c>
      <c r="L34" s="190">
        <v>0</v>
      </c>
      <c r="M34" s="190">
        <f>K34+L34</f>
        <v>25040.274999999998</v>
      </c>
      <c r="N34" s="190">
        <v>0</v>
      </c>
      <c r="O34" s="190">
        <v>0</v>
      </c>
      <c r="P34" s="186">
        <f>SUM(N34:O35)</f>
        <v>0</v>
      </c>
    </row>
    <row r="35" spans="1:16" ht="26.25" thickBot="1">
      <c r="A35" s="83" t="s">
        <v>165</v>
      </c>
      <c r="B35" s="75">
        <v>2011</v>
      </c>
      <c r="C35" s="185"/>
      <c r="D35" s="187"/>
      <c r="E35" s="189"/>
      <c r="F35" s="191"/>
      <c r="G35" s="191"/>
      <c r="H35" s="193"/>
      <c r="I35" s="191"/>
      <c r="J35" s="187"/>
      <c r="K35" s="193"/>
      <c r="L35" s="191"/>
      <c r="M35" s="191"/>
      <c r="N35" s="191"/>
      <c r="O35" s="191"/>
      <c r="P35" s="187"/>
    </row>
  </sheetData>
  <sheetProtection/>
  <mergeCells count="179">
    <mergeCell ref="A5:J5"/>
    <mergeCell ref="E8:J8"/>
    <mergeCell ref="B8:B11"/>
    <mergeCell ref="G12:G13"/>
    <mergeCell ref="H12:H13"/>
    <mergeCell ref="C12:C13"/>
    <mergeCell ref="D12:D13"/>
    <mergeCell ref="I12:I13"/>
    <mergeCell ref="F16:F17"/>
    <mergeCell ref="J12:J13"/>
    <mergeCell ref="C14:C15"/>
    <mergeCell ref="D14:D15"/>
    <mergeCell ref="E14:E15"/>
    <mergeCell ref="F14:F15"/>
    <mergeCell ref="G14:G15"/>
    <mergeCell ref="H14:H15"/>
    <mergeCell ref="E12:E13"/>
    <mergeCell ref="I14:I15"/>
    <mergeCell ref="G16:G17"/>
    <mergeCell ref="H16:H17"/>
    <mergeCell ref="C20:C21"/>
    <mergeCell ref="D20:D21"/>
    <mergeCell ref="C18:C19"/>
    <mergeCell ref="D18:D19"/>
    <mergeCell ref="E18:E19"/>
    <mergeCell ref="C16:C17"/>
    <mergeCell ref="D16:D17"/>
    <mergeCell ref="E16:E17"/>
    <mergeCell ref="K14:K15"/>
    <mergeCell ref="K18:K19"/>
    <mergeCell ref="I16:I17"/>
    <mergeCell ref="J16:J17"/>
    <mergeCell ref="J14:J15"/>
    <mergeCell ref="I18:I19"/>
    <mergeCell ref="J18:J19"/>
    <mergeCell ref="F12:F13"/>
    <mergeCell ref="I20:I21"/>
    <mergeCell ref="J20:J21"/>
    <mergeCell ref="E20:E21"/>
    <mergeCell ref="F20:F21"/>
    <mergeCell ref="G20:G21"/>
    <mergeCell ref="H20:H21"/>
    <mergeCell ref="F18:F19"/>
    <mergeCell ref="G18:G19"/>
    <mergeCell ref="H18:H19"/>
    <mergeCell ref="K8:P8"/>
    <mergeCell ref="N9:P10"/>
    <mergeCell ref="K9:M10"/>
    <mergeCell ref="M12:M13"/>
    <mergeCell ref="N12:N13"/>
    <mergeCell ref="O12:O13"/>
    <mergeCell ref="P12:P13"/>
    <mergeCell ref="L12:L13"/>
    <mergeCell ref="K12:K13"/>
    <mergeCell ref="O20:O21"/>
    <mergeCell ref="P20:P21"/>
    <mergeCell ref="L18:L19"/>
    <mergeCell ref="M18:M19"/>
    <mergeCell ref="N18:N19"/>
    <mergeCell ref="A9:A10"/>
    <mergeCell ref="E9:G10"/>
    <mergeCell ref="H9:J10"/>
    <mergeCell ref="P16:P17"/>
    <mergeCell ref="L14:L15"/>
    <mergeCell ref="M14:M15"/>
    <mergeCell ref="N14:N15"/>
    <mergeCell ref="O14:O15"/>
    <mergeCell ref="C8:C11"/>
    <mergeCell ref="D8:D11"/>
    <mergeCell ref="K20:K21"/>
    <mergeCell ref="L20:L21"/>
    <mergeCell ref="M20:M21"/>
    <mergeCell ref="N20:N21"/>
    <mergeCell ref="I22:I23"/>
    <mergeCell ref="J22:J23"/>
    <mergeCell ref="P18:P19"/>
    <mergeCell ref="P14:P15"/>
    <mergeCell ref="K16:K17"/>
    <mergeCell ref="L16:L17"/>
    <mergeCell ref="M16:M17"/>
    <mergeCell ref="N16:N17"/>
    <mergeCell ref="O16:O17"/>
    <mergeCell ref="O18:O19"/>
    <mergeCell ref="C22:C23"/>
    <mergeCell ref="D22:D23"/>
    <mergeCell ref="E22:E23"/>
    <mergeCell ref="F22:F23"/>
    <mergeCell ref="K22:K23"/>
    <mergeCell ref="L22:L23"/>
    <mergeCell ref="G24:G25"/>
    <mergeCell ref="H24:H25"/>
    <mergeCell ref="I24:I25"/>
    <mergeCell ref="J24:J25"/>
    <mergeCell ref="K24:K25"/>
    <mergeCell ref="L24:L25"/>
    <mergeCell ref="G22:G23"/>
    <mergeCell ref="H22:H23"/>
    <mergeCell ref="C24:C25"/>
    <mergeCell ref="D24:D25"/>
    <mergeCell ref="E24:E25"/>
    <mergeCell ref="F24:F25"/>
    <mergeCell ref="M26:M27"/>
    <mergeCell ref="N26:N27"/>
    <mergeCell ref="O26:O27"/>
    <mergeCell ref="P26:P27"/>
    <mergeCell ref="O22:O23"/>
    <mergeCell ref="P22:P23"/>
    <mergeCell ref="M24:M25"/>
    <mergeCell ref="N24:N25"/>
    <mergeCell ref="O24:O25"/>
    <mergeCell ref="P24:P25"/>
    <mergeCell ref="M22:M23"/>
    <mergeCell ref="N22:N23"/>
    <mergeCell ref="I26:I27"/>
    <mergeCell ref="J26:J27"/>
    <mergeCell ref="C26:C27"/>
    <mergeCell ref="D26:D27"/>
    <mergeCell ref="E26:E27"/>
    <mergeCell ref="F26:F27"/>
    <mergeCell ref="K26:K27"/>
    <mergeCell ref="L26:L27"/>
    <mergeCell ref="G28:G29"/>
    <mergeCell ref="H28:H29"/>
    <mergeCell ref="I28:I29"/>
    <mergeCell ref="J28:J29"/>
    <mergeCell ref="K28:K29"/>
    <mergeCell ref="L28:L29"/>
    <mergeCell ref="G26:G27"/>
    <mergeCell ref="H26:H27"/>
    <mergeCell ref="O28:O29"/>
    <mergeCell ref="P28:P29"/>
    <mergeCell ref="M28:M29"/>
    <mergeCell ref="N28:N29"/>
    <mergeCell ref="C28:C29"/>
    <mergeCell ref="D28:D29"/>
    <mergeCell ref="E28:E29"/>
    <mergeCell ref="F28:F29"/>
    <mergeCell ref="G30:G31"/>
    <mergeCell ref="H30:H31"/>
    <mergeCell ref="I30:I31"/>
    <mergeCell ref="J30:J31"/>
    <mergeCell ref="C30:C31"/>
    <mergeCell ref="D30:D31"/>
    <mergeCell ref="E30:E31"/>
    <mergeCell ref="F30:F31"/>
    <mergeCell ref="M32:M33"/>
    <mergeCell ref="N32:N33"/>
    <mergeCell ref="M30:M31"/>
    <mergeCell ref="N30:N31"/>
    <mergeCell ref="C32:C33"/>
    <mergeCell ref="D32:D33"/>
    <mergeCell ref="E32:E33"/>
    <mergeCell ref="F32:F33"/>
    <mergeCell ref="K30:K31"/>
    <mergeCell ref="L30:L31"/>
    <mergeCell ref="O30:O31"/>
    <mergeCell ref="P30:P31"/>
    <mergeCell ref="O32:O33"/>
    <mergeCell ref="P32:P33"/>
    <mergeCell ref="G34:G35"/>
    <mergeCell ref="H34:H35"/>
    <mergeCell ref="K32:K33"/>
    <mergeCell ref="L32:L33"/>
    <mergeCell ref="G32:G33"/>
    <mergeCell ref="H32:H33"/>
    <mergeCell ref="I32:I33"/>
    <mergeCell ref="J32:J33"/>
    <mergeCell ref="O34:O35"/>
    <mergeCell ref="P34:P35"/>
    <mergeCell ref="I34:I35"/>
    <mergeCell ref="J34:J35"/>
    <mergeCell ref="K34:K35"/>
    <mergeCell ref="L34:L35"/>
    <mergeCell ref="M34:M35"/>
    <mergeCell ref="N34:N35"/>
    <mergeCell ref="C34:C35"/>
    <mergeCell ref="D34:D35"/>
    <mergeCell ref="E34:E35"/>
    <mergeCell ref="F34:F3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9" r:id="rId1"/>
  <headerFooter alignWithMargins="0">
    <oddHeader>&amp;C12. oldal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8" sqref="G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GridLines="0" zoomScale="70" zoomScaleNormal="70" zoomScalePageLayoutView="0" workbookViewId="0" topLeftCell="A1">
      <selection activeCell="A14" sqref="A14"/>
    </sheetView>
  </sheetViews>
  <sheetFormatPr defaultColWidth="9.140625" defaultRowHeight="12.75"/>
  <cols>
    <col min="1" max="1" width="55.7109375" style="0" customWidth="1"/>
    <col min="2" max="2" width="12.7109375" style="0" customWidth="1"/>
    <col min="3" max="3" width="11.28125" style="0" customWidth="1"/>
    <col min="4" max="4" width="12.57421875" style="0" customWidth="1"/>
  </cols>
  <sheetData>
    <row r="1" spans="1:6" ht="15.75">
      <c r="A1" s="1"/>
      <c r="B1" s="1"/>
      <c r="C1" s="1"/>
      <c r="D1" s="1"/>
      <c r="E1" s="1"/>
      <c r="F1" s="1"/>
    </row>
    <row r="2" spans="1:6" ht="15.75">
      <c r="A2" s="1"/>
      <c r="B2" s="1"/>
      <c r="C2" s="1"/>
      <c r="D2" s="21" t="s">
        <v>130</v>
      </c>
      <c r="E2" s="1"/>
      <c r="F2" s="1"/>
    </row>
    <row r="3" spans="1:6" ht="15.75">
      <c r="A3" s="2"/>
      <c r="B3" s="1"/>
      <c r="C3" s="1"/>
      <c r="D3" s="1"/>
      <c r="E3" s="1"/>
      <c r="F3" s="1"/>
    </row>
    <row r="4" spans="1:6" ht="18.75">
      <c r="A4" s="129" t="s">
        <v>129</v>
      </c>
      <c r="B4" s="129"/>
      <c r="C4" s="129"/>
      <c r="D4" s="129"/>
      <c r="E4" s="1"/>
      <c r="F4" s="1"/>
    </row>
    <row r="5" spans="1:6" ht="15.75">
      <c r="A5" s="140" t="s">
        <v>138</v>
      </c>
      <c r="B5" s="140"/>
      <c r="C5" s="140"/>
      <c r="D5" s="140"/>
      <c r="E5" s="1"/>
      <c r="F5" s="1"/>
    </row>
    <row r="6" spans="1:6" ht="15.75">
      <c r="A6" s="2"/>
      <c r="B6" s="1"/>
      <c r="C6" s="1"/>
      <c r="D6" s="1"/>
      <c r="E6" s="1"/>
      <c r="F6" s="1"/>
    </row>
    <row r="7" spans="1:6" ht="15.75">
      <c r="A7" s="1"/>
      <c r="B7" s="1"/>
      <c r="C7" s="1"/>
      <c r="D7" s="21" t="s">
        <v>0</v>
      </c>
      <c r="E7" s="1"/>
      <c r="F7" s="1"/>
    </row>
    <row r="8" spans="1:6" ht="16.5" customHeight="1">
      <c r="A8" s="141" t="s">
        <v>24</v>
      </c>
      <c r="B8" s="142" t="s">
        <v>37</v>
      </c>
      <c r="C8" s="143" t="s">
        <v>21</v>
      </c>
      <c r="D8" s="143" t="s">
        <v>25</v>
      </c>
      <c r="E8" s="1"/>
      <c r="F8" s="1"/>
    </row>
    <row r="9" spans="1:6" ht="15.75" customHeight="1">
      <c r="A9" s="141"/>
      <c r="B9" s="142"/>
      <c r="C9" s="143"/>
      <c r="D9" s="143"/>
      <c r="E9" s="1"/>
      <c r="F9" s="1"/>
    </row>
    <row r="10" spans="1:6" ht="15.75">
      <c r="A10" s="33"/>
      <c r="B10" s="134"/>
      <c r="C10" s="135"/>
      <c r="D10" s="136"/>
      <c r="E10" s="1"/>
      <c r="F10" s="1"/>
    </row>
    <row r="11" spans="1:6" ht="15.75">
      <c r="A11" s="84" t="s">
        <v>170</v>
      </c>
      <c r="B11" s="23"/>
      <c r="C11" s="23"/>
      <c r="D11" s="23"/>
      <c r="E11" s="1"/>
      <c r="F11" s="1"/>
    </row>
    <row r="12" spans="1:6" ht="15.75">
      <c r="A12" s="19"/>
      <c r="B12" s="23"/>
      <c r="C12" s="23"/>
      <c r="D12" s="23"/>
      <c r="E12" s="1"/>
      <c r="F12" s="1"/>
    </row>
    <row r="13" spans="1:6" ht="15.75">
      <c r="A13" s="19"/>
      <c r="B13" s="23"/>
      <c r="C13" s="23"/>
      <c r="D13" s="23"/>
      <c r="E13" s="1"/>
      <c r="F13" s="1"/>
    </row>
    <row r="14" spans="1:6" ht="15.75">
      <c r="A14" s="19"/>
      <c r="B14" s="23"/>
      <c r="C14" s="23"/>
      <c r="D14" s="23"/>
      <c r="E14" s="1"/>
      <c r="F14" s="1"/>
    </row>
    <row r="15" spans="1:6" ht="15.75">
      <c r="A15" s="19"/>
      <c r="B15" s="23"/>
      <c r="C15" s="23"/>
      <c r="D15" s="23"/>
      <c r="E15" s="1"/>
      <c r="F15" s="1"/>
    </row>
    <row r="16" spans="1:6" ht="15.75">
      <c r="A16" s="19"/>
      <c r="B16" s="23"/>
      <c r="C16" s="23"/>
      <c r="D16" s="23"/>
      <c r="E16" s="1"/>
      <c r="F16" s="1"/>
    </row>
    <row r="17" spans="1:6" ht="15.75">
      <c r="A17" s="33"/>
      <c r="B17" s="137"/>
      <c r="C17" s="138"/>
      <c r="D17" s="139"/>
      <c r="E17" s="1"/>
      <c r="F17" s="1"/>
    </row>
    <row r="18" spans="1:6" ht="15.75">
      <c r="A18" s="19"/>
      <c r="B18" s="23"/>
      <c r="C18" s="23"/>
      <c r="D18" s="23"/>
      <c r="E18" s="1"/>
      <c r="F18" s="1"/>
    </row>
    <row r="19" spans="1:6" ht="15.75">
      <c r="A19" s="19"/>
      <c r="B19" s="23"/>
      <c r="C19" s="23"/>
      <c r="D19" s="23"/>
      <c r="E19" s="1"/>
      <c r="F19" s="1"/>
    </row>
    <row r="20" spans="1:6" ht="15.75">
      <c r="A20" s="19"/>
      <c r="B20" s="23"/>
      <c r="C20" s="23"/>
      <c r="D20" s="23"/>
      <c r="E20" s="1"/>
      <c r="F20" s="1"/>
    </row>
    <row r="21" spans="1:6" ht="15.75">
      <c r="A21" s="19"/>
      <c r="B21" s="23"/>
      <c r="C21" s="23"/>
      <c r="D21" s="23"/>
      <c r="E21" s="1"/>
      <c r="F21" s="1"/>
    </row>
    <row r="22" spans="1:6" ht="15.75">
      <c r="A22" s="19"/>
      <c r="B22" s="23"/>
      <c r="C22" s="23"/>
      <c r="D22" s="23"/>
      <c r="E22" s="1"/>
      <c r="F22" s="1"/>
    </row>
    <row r="23" spans="1:6" ht="15.75">
      <c r="A23" s="19"/>
      <c r="B23" s="23"/>
      <c r="C23" s="23"/>
      <c r="D23" s="23"/>
      <c r="E23" s="1"/>
      <c r="F23" s="1"/>
    </row>
    <row r="24" spans="1:6" ht="15.75">
      <c r="A24" s="33"/>
      <c r="B24" s="137"/>
      <c r="C24" s="138"/>
      <c r="D24" s="139"/>
      <c r="E24" s="1"/>
      <c r="F24" s="1"/>
    </row>
    <row r="25" spans="1:6" ht="15.75">
      <c r="A25" s="35" t="s">
        <v>28</v>
      </c>
      <c r="B25" s="23">
        <f>+SUM(B18:B23)+SUM(B11:B16)</f>
        <v>0</v>
      </c>
      <c r="C25" s="23">
        <f>+SUM(C18:C23)+SUM(C11:C16)</f>
        <v>0</v>
      </c>
      <c r="D25" s="23">
        <f>+SUM(D18:D23)+SUM(D11:D16)</f>
        <v>0</v>
      </c>
      <c r="E25" s="1"/>
      <c r="F25" s="1"/>
    </row>
    <row r="26" spans="1:6" ht="15.75">
      <c r="A26" s="31"/>
      <c r="B26" s="1"/>
      <c r="C26" s="1"/>
      <c r="D26" s="1"/>
      <c r="E26" s="1"/>
      <c r="F26" s="1"/>
    </row>
    <row r="27" spans="1:6" ht="15.75" customHeight="1">
      <c r="A27" s="57" t="s">
        <v>89</v>
      </c>
      <c r="B27" s="56"/>
      <c r="C27" s="56"/>
      <c r="D27" s="56"/>
      <c r="E27" s="1"/>
      <c r="F27" s="1"/>
    </row>
    <row r="28" spans="1:6" ht="15.75">
      <c r="A28" s="56"/>
      <c r="B28" s="56"/>
      <c r="C28" s="56"/>
      <c r="D28" s="56"/>
      <c r="E28" s="1"/>
      <c r="F28" s="1"/>
    </row>
    <row r="29" spans="1:6" ht="15.75">
      <c r="A29" s="1"/>
      <c r="B29" s="1"/>
      <c r="C29" s="1"/>
      <c r="D29" s="1"/>
      <c r="E29" s="1"/>
      <c r="F29" s="1"/>
    </row>
    <row r="30" spans="1:6" ht="15.75">
      <c r="A30" s="1"/>
      <c r="B30" s="1"/>
      <c r="C30" s="1"/>
      <c r="D30" s="1"/>
      <c r="E30" s="1"/>
      <c r="F30" s="1"/>
    </row>
    <row r="31" spans="1:6" ht="15.75">
      <c r="A31" s="1"/>
      <c r="B31" s="1"/>
      <c r="C31" s="1"/>
      <c r="D31" s="1"/>
      <c r="E31" s="1"/>
      <c r="F31" s="1"/>
    </row>
    <row r="32" spans="1:6" ht="15.75">
      <c r="A32" s="1"/>
      <c r="B32" s="1"/>
      <c r="C32" s="1"/>
      <c r="D32" s="1"/>
      <c r="E32" s="1"/>
      <c r="F32" s="1"/>
    </row>
    <row r="33" spans="1:6" ht="15.75">
      <c r="A33" s="1"/>
      <c r="B33" s="1"/>
      <c r="C33" s="1"/>
      <c r="D33" s="1"/>
      <c r="E33" s="1"/>
      <c r="F33" s="1"/>
    </row>
    <row r="34" spans="1:6" ht="15.75">
      <c r="A34" s="1"/>
      <c r="B34" s="1"/>
      <c r="C34" s="1"/>
      <c r="D34" s="1"/>
      <c r="E34" s="1"/>
      <c r="F34" s="1"/>
    </row>
    <row r="35" spans="1:6" ht="15.75">
      <c r="A35" s="1"/>
      <c r="B35" s="1"/>
      <c r="C35" s="1"/>
      <c r="D35" s="1"/>
      <c r="E35" s="1"/>
      <c r="F35" s="1"/>
    </row>
    <row r="36" spans="1:6" ht="15.75">
      <c r="A36" s="1"/>
      <c r="B36" s="1"/>
      <c r="C36" s="1"/>
      <c r="D36" s="1"/>
      <c r="E36" s="1"/>
      <c r="F36" s="1"/>
    </row>
    <row r="37" spans="1:6" ht="15.75">
      <c r="A37" s="1"/>
      <c r="B37" s="1"/>
      <c r="C37" s="1"/>
      <c r="D37" s="1"/>
      <c r="E37" s="1"/>
      <c r="F37" s="1"/>
    </row>
    <row r="38" spans="1:6" ht="15.75">
      <c r="A38" s="1"/>
      <c r="B38" s="1"/>
      <c r="C38" s="1"/>
      <c r="D38" s="1"/>
      <c r="E38" s="1"/>
      <c r="F38" s="1"/>
    </row>
    <row r="39" spans="1:6" ht="15.75">
      <c r="A39" s="1"/>
      <c r="B39" s="1"/>
      <c r="C39" s="1"/>
      <c r="D39" s="1"/>
      <c r="E39" s="1"/>
      <c r="F39" s="1"/>
    </row>
  </sheetData>
  <sheetProtection/>
  <mergeCells count="9">
    <mergeCell ref="B10:D10"/>
    <mergeCell ref="B17:D17"/>
    <mergeCell ref="B24:D24"/>
    <mergeCell ref="A4:D4"/>
    <mergeCell ref="A5:D5"/>
    <mergeCell ref="A8:A9"/>
    <mergeCell ref="B8:B9"/>
    <mergeCell ref="C8:C9"/>
    <mergeCell ref="D8:D9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Header>&amp;C2. 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GridLines="0" zoomScale="70" zoomScaleNormal="70" zoomScalePageLayoutView="0" workbookViewId="0" topLeftCell="A1">
      <selection activeCell="C12" sqref="C12:D12"/>
    </sheetView>
  </sheetViews>
  <sheetFormatPr defaultColWidth="9.140625" defaultRowHeight="12.75"/>
  <cols>
    <col min="1" max="1" width="55.7109375" style="0" customWidth="1"/>
    <col min="2" max="4" width="11.28125" style="0" customWidth="1"/>
  </cols>
  <sheetData>
    <row r="1" spans="1:6" ht="15.75">
      <c r="A1" s="1"/>
      <c r="B1" s="1"/>
      <c r="C1" s="1"/>
      <c r="D1" s="1"/>
      <c r="E1" s="1"/>
      <c r="F1" s="1"/>
    </row>
    <row r="2" spans="1:6" ht="15.75">
      <c r="A2" s="1"/>
      <c r="B2" s="1"/>
      <c r="C2" s="1"/>
      <c r="D2" s="21" t="s">
        <v>22</v>
      </c>
      <c r="E2" s="1"/>
      <c r="F2" s="1"/>
    </row>
    <row r="3" spans="1:6" ht="15.75">
      <c r="A3" s="2"/>
      <c r="B3" s="1"/>
      <c r="C3" s="1"/>
      <c r="D3" s="1"/>
      <c r="E3" s="1"/>
      <c r="F3" s="1"/>
    </row>
    <row r="4" spans="1:6" ht="18.75">
      <c r="A4" s="129" t="s">
        <v>129</v>
      </c>
      <c r="B4" s="129"/>
      <c r="C4" s="129"/>
      <c r="D4" s="129"/>
      <c r="E4" s="1"/>
      <c r="F4" s="1"/>
    </row>
    <row r="5" spans="1:6" ht="15.75">
      <c r="A5" s="140" t="s">
        <v>23</v>
      </c>
      <c r="B5" s="140"/>
      <c r="C5" s="140"/>
      <c r="D5" s="140"/>
      <c r="E5" s="1"/>
      <c r="F5" s="1"/>
    </row>
    <row r="6" spans="1:6" ht="15.75">
      <c r="A6" s="2"/>
      <c r="B6" s="1"/>
      <c r="C6" s="1"/>
      <c r="D6" s="1"/>
      <c r="E6" s="1"/>
      <c r="F6" s="1"/>
    </row>
    <row r="7" spans="1:6" ht="15.75">
      <c r="A7" s="1"/>
      <c r="B7" s="1"/>
      <c r="C7" s="1"/>
      <c r="D7" s="21" t="s">
        <v>0</v>
      </c>
      <c r="E7" s="1"/>
      <c r="F7" s="1"/>
    </row>
    <row r="8" spans="1:6" ht="16.5" customHeight="1">
      <c r="A8" s="141" t="s">
        <v>24</v>
      </c>
      <c r="B8" s="142" t="s">
        <v>37</v>
      </c>
      <c r="C8" s="143" t="s">
        <v>21</v>
      </c>
      <c r="D8" s="143" t="s">
        <v>25</v>
      </c>
      <c r="E8" s="1"/>
      <c r="F8" s="1"/>
    </row>
    <row r="9" spans="1:6" ht="15.75" customHeight="1">
      <c r="A9" s="141"/>
      <c r="B9" s="142"/>
      <c r="C9" s="143"/>
      <c r="D9" s="143"/>
      <c r="E9" s="1"/>
      <c r="F9" s="1"/>
    </row>
    <row r="10" spans="1:6" ht="15.75">
      <c r="A10" s="33" t="s">
        <v>26</v>
      </c>
      <c r="B10" s="134"/>
      <c r="C10" s="135"/>
      <c r="D10" s="136"/>
      <c r="E10" s="1"/>
      <c r="F10" s="1"/>
    </row>
    <row r="11" spans="1:6" ht="15.75">
      <c r="A11" s="19" t="s">
        <v>166</v>
      </c>
      <c r="B11" s="23">
        <v>2250</v>
      </c>
      <c r="C11" s="23">
        <v>2000</v>
      </c>
      <c r="D11" s="23">
        <f>B11-C11</f>
        <v>250</v>
      </c>
      <c r="E11" s="1"/>
      <c r="F11" s="1"/>
    </row>
    <row r="12" spans="1:6" ht="15.75">
      <c r="A12" s="19" t="s">
        <v>167</v>
      </c>
      <c r="B12" s="23">
        <v>32729</v>
      </c>
      <c r="C12" s="23">
        <v>32714</v>
      </c>
      <c r="D12" s="23">
        <f>B12-C12</f>
        <v>15</v>
      </c>
      <c r="E12" s="1"/>
      <c r="F12" s="1"/>
    </row>
    <row r="13" spans="1:6" ht="15.75">
      <c r="A13" s="19" t="s">
        <v>168</v>
      </c>
      <c r="B13" s="23">
        <v>3057</v>
      </c>
      <c r="C13" s="23">
        <v>3057</v>
      </c>
      <c r="D13" s="23">
        <f>B13-C13</f>
        <v>0</v>
      </c>
      <c r="E13" s="1"/>
      <c r="F13" s="1"/>
    </row>
    <row r="14" spans="1:6" ht="15.75">
      <c r="A14" s="19" t="s">
        <v>169</v>
      </c>
      <c r="B14" s="23">
        <v>1264</v>
      </c>
      <c r="C14" s="23">
        <v>606</v>
      </c>
      <c r="D14" s="23">
        <f>B14-C14</f>
        <v>658</v>
      </c>
      <c r="E14" s="1"/>
      <c r="F14" s="1"/>
    </row>
    <row r="15" spans="1:6" ht="15.75">
      <c r="A15" s="19"/>
      <c r="B15" s="23"/>
      <c r="C15" s="23"/>
      <c r="D15" s="23"/>
      <c r="E15" s="1"/>
      <c r="F15" s="1"/>
    </row>
    <row r="16" spans="1:6" ht="15.75">
      <c r="A16" s="19"/>
      <c r="B16" s="23"/>
      <c r="C16" s="23"/>
      <c r="D16" s="23"/>
      <c r="E16" s="1"/>
      <c r="F16" s="1"/>
    </row>
    <row r="17" spans="1:6" ht="15.75">
      <c r="A17" s="33" t="s">
        <v>27</v>
      </c>
      <c r="B17" s="137"/>
      <c r="C17" s="138"/>
      <c r="D17" s="139"/>
      <c r="E17" s="1"/>
      <c r="F17" s="1"/>
    </row>
    <row r="18" spans="1:6" ht="15.75">
      <c r="A18" s="19"/>
      <c r="B18" s="23"/>
      <c r="C18" s="23"/>
      <c r="D18" s="23"/>
      <c r="E18" s="1"/>
      <c r="F18" s="1"/>
    </row>
    <row r="19" spans="1:6" ht="15.75">
      <c r="A19" s="19"/>
      <c r="B19" s="23"/>
      <c r="C19" s="23"/>
      <c r="D19" s="23"/>
      <c r="E19" s="1"/>
      <c r="F19" s="1"/>
    </row>
    <row r="20" spans="1:6" ht="15.75">
      <c r="A20" s="19"/>
      <c r="B20" s="23"/>
      <c r="C20" s="23"/>
      <c r="D20" s="23"/>
      <c r="E20" s="1"/>
      <c r="F20" s="1"/>
    </row>
    <row r="21" spans="1:6" ht="15.75">
      <c r="A21" s="19"/>
      <c r="B21" s="23"/>
      <c r="C21" s="23"/>
      <c r="D21" s="23"/>
      <c r="E21" s="1"/>
      <c r="F21" s="1"/>
    </row>
    <row r="22" spans="1:6" ht="15.75">
      <c r="A22" s="19"/>
      <c r="B22" s="23"/>
      <c r="C22" s="23"/>
      <c r="D22" s="23"/>
      <c r="E22" s="1"/>
      <c r="F22" s="1"/>
    </row>
    <row r="23" spans="1:6" ht="15.75">
      <c r="A23" s="19"/>
      <c r="B23" s="23"/>
      <c r="C23" s="23"/>
      <c r="D23" s="23"/>
      <c r="E23" s="1"/>
      <c r="F23" s="1"/>
    </row>
    <row r="24" spans="1:6" ht="15.75">
      <c r="A24" s="33"/>
      <c r="B24" s="137"/>
      <c r="C24" s="138"/>
      <c r="D24" s="139"/>
      <c r="E24" s="1"/>
      <c r="F24" s="1"/>
    </row>
    <row r="25" spans="1:6" ht="15.75">
      <c r="A25" s="35" t="s">
        <v>28</v>
      </c>
      <c r="B25" s="23">
        <f>+SUM(B18:B23)+SUM(B11:B16)</f>
        <v>39300</v>
      </c>
      <c r="C25" s="23">
        <f>+SUM(C18:C23)+SUM(C11:C16)</f>
        <v>38377</v>
      </c>
      <c r="D25" s="23">
        <f>+SUM(D18:D23)+SUM(D11:D16)</f>
        <v>923</v>
      </c>
      <c r="E25" s="1"/>
      <c r="F25" s="1"/>
    </row>
    <row r="26" spans="1:6" ht="15.75">
      <c r="A26" s="31"/>
      <c r="B26" s="1"/>
      <c r="C26" s="1"/>
      <c r="D26" s="1"/>
      <c r="E26" s="1"/>
      <c r="F26" s="1"/>
    </row>
    <row r="27" spans="1:6" ht="15.75" customHeight="1">
      <c r="A27" s="57" t="s">
        <v>89</v>
      </c>
      <c r="B27" s="56"/>
      <c r="C27" s="56"/>
      <c r="D27" s="56"/>
      <c r="E27" s="1"/>
      <c r="F27" s="1"/>
    </row>
    <row r="28" spans="1:6" ht="15.75">
      <c r="A28" s="56"/>
      <c r="B28" s="56"/>
      <c r="C28" s="56"/>
      <c r="D28" s="56"/>
      <c r="E28" s="1"/>
      <c r="F28" s="1"/>
    </row>
    <row r="29" spans="1:6" ht="15.75">
      <c r="A29" s="1"/>
      <c r="B29" s="1"/>
      <c r="C29" s="1"/>
      <c r="D29" s="1"/>
      <c r="E29" s="1"/>
      <c r="F29" s="1"/>
    </row>
    <row r="30" spans="1:6" ht="15.75">
      <c r="A30" s="1"/>
      <c r="B30" s="1"/>
      <c r="C30" s="1"/>
      <c r="D30" s="1"/>
      <c r="E30" s="1"/>
      <c r="F30" s="1"/>
    </row>
    <row r="31" spans="1:6" ht="15.75">
      <c r="A31" s="1"/>
      <c r="B31" s="1"/>
      <c r="C31" s="1"/>
      <c r="D31" s="1"/>
      <c r="E31" s="1"/>
      <c r="F31" s="1"/>
    </row>
    <row r="32" spans="1:6" ht="15.75">
      <c r="A32" s="1"/>
      <c r="B32" s="1"/>
      <c r="C32" s="1"/>
      <c r="D32" s="1"/>
      <c r="E32" s="1"/>
      <c r="F32" s="1"/>
    </row>
    <row r="33" spans="1:6" ht="15.75">
      <c r="A33" s="1"/>
      <c r="B33" s="1"/>
      <c r="C33" s="1"/>
      <c r="D33" s="1"/>
      <c r="E33" s="1"/>
      <c r="F33" s="1"/>
    </row>
    <row r="34" spans="1:6" ht="15.75">
      <c r="A34" s="1"/>
      <c r="B34" s="1"/>
      <c r="C34" s="1"/>
      <c r="D34" s="1"/>
      <c r="E34" s="1"/>
      <c r="F34" s="1"/>
    </row>
    <row r="35" spans="1:6" ht="15.75">
      <c r="A35" s="1"/>
      <c r="B35" s="1"/>
      <c r="C35" s="1"/>
      <c r="D35" s="1"/>
      <c r="E35" s="1"/>
      <c r="F35" s="1"/>
    </row>
    <row r="36" spans="1:6" ht="15.75">
      <c r="A36" s="1"/>
      <c r="B36" s="1"/>
      <c r="C36" s="1"/>
      <c r="D36" s="1"/>
      <c r="E36" s="1"/>
      <c r="F36" s="1"/>
    </row>
    <row r="37" spans="1:6" ht="15.75">
      <c r="A37" s="1"/>
      <c r="B37" s="1"/>
      <c r="C37" s="1"/>
      <c r="D37" s="1"/>
      <c r="E37" s="1"/>
      <c r="F37" s="1"/>
    </row>
    <row r="38" spans="1:6" ht="15.75">
      <c r="A38" s="1"/>
      <c r="B38" s="1"/>
      <c r="C38" s="1"/>
      <c r="D38" s="1"/>
      <c r="E38" s="1"/>
      <c r="F38" s="1"/>
    </row>
    <row r="39" spans="1:6" ht="15.75">
      <c r="A39" s="1"/>
      <c r="B39" s="1"/>
      <c r="C39" s="1"/>
      <c r="D39" s="1"/>
      <c r="E39" s="1"/>
      <c r="F39" s="1"/>
    </row>
  </sheetData>
  <sheetProtection/>
  <mergeCells count="9">
    <mergeCell ref="B24:D24"/>
    <mergeCell ref="B10:D10"/>
    <mergeCell ref="B8:B9"/>
    <mergeCell ref="A4:D4"/>
    <mergeCell ref="A5:D5"/>
    <mergeCell ref="C8:C9"/>
    <mergeCell ref="D8:D9"/>
    <mergeCell ref="A8:A9"/>
    <mergeCell ref="B17:D17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Header>&amp;C2. oldal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="85" zoomScaleNormal="85" zoomScalePageLayoutView="0" workbookViewId="0" topLeftCell="A1">
      <selection activeCell="C20" sqref="C20"/>
    </sheetView>
  </sheetViews>
  <sheetFormatPr defaultColWidth="9.140625" defaultRowHeight="12.75"/>
  <cols>
    <col min="1" max="1" width="55.7109375" style="0" customWidth="1"/>
    <col min="2" max="4" width="11.28125" style="0" customWidth="1"/>
  </cols>
  <sheetData>
    <row r="1" spans="1:6" ht="15.75">
      <c r="A1" s="56"/>
      <c r="B1" s="56"/>
      <c r="C1" s="56"/>
      <c r="D1" s="56"/>
      <c r="E1" s="1"/>
      <c r="F1" s="1"/>
    </row>
    <row r="2" spans="1:6" ht="15.75">
      <c r="A2" s="1"/>
      <c r="B2" s="1"/>
      <c r="C2" s="1"/>
      <c r="D2" s="1"/>
      <c r="E2" s="1"/>
      <c r="F2" s="1"/>
    </row>
    <row r="3" spans="2:6" ht="15.75">
      <c r="B3" s="1"/>
      <c r="C3" s="1"/>
      <c r="D3" s="21" t="s">
        <v>29</v>
      </c>
      <c r="E3" s="1"/>
      <c r="F3" s="1"/>
    </row>
    <row r="4" spans="1:6" ht="18.75">
      <c r="A4" s="129" t="s">
        <v>30</v>
      </c>
      <c r="B4" s="129"/>
      <c r="C4" s="129"/>
      <c r="D4" s="129"/>
      <c r="E4" s="1"/>
      <c r="F4" s="1"/>
    </row>
    <row r="5" spans="1:6" ht="18.75">
      <c r="A5" s="6"/>
      <c r="B5" s="6"/>
      <c r="C5" s="6"/>
      <c r="D5" s="6"/>
      <c r="E5" s="1"/>
      <c r="F5" s="1"/>
    </row>
    <row r="6" spans="1:6" ht="15.75">
      <c r="A6" s="27"/>
      <c r="B6" s="1"/>
      <c r="C6" s="1"/>
      <c r="D6" s="21" t="s">
        <v>0</v>
      </c>
      <c r="E6" s="1"/>
      <c r="F6" s="1"/>
    </row>
    <row r="7" spans="1:6" ht="15.75">
      <c r="A7" s="32" t="s">
        <v>31</v>
      </c>
      <c r="B7" s="32"/>
      <c r="C7" s="32"/>
      <c r="D7" s="23">
        <v>1051</v>
      </c>
      <c r="E7" s="1"/>
      <c r="F7" s="1"/>
    </row>
    <row r="8" spans="1:6" ht="15.75">
      <c r="A8" s="144" t="s">
        <v>32</v>
      </c>
      <c r="B8" s="144"/>
      <c r="C8" s="144"/>
      <c r="D8" s="23"/>
      <c r="E8" s="1"/>
      <c r="F8" s="1"/>
    </row>
    <row r="9" spans="1:6" ht="15.75">
      <c r="A9" s="144" t="s">
        <v>33</v>
      </c>
      <c r="B9" s="144"/>
      <c r="C9" s="144"/>
      <c r="D9" s="23"/>
      <c r="E9" s="1"/>
      <c r="F9" s="1"/>
    </row>
    <row r="10" spans="1:6" ht="15.75">
      <c r="A10" s="29"/>
      <c r="B10" s="1"/>
      <c r="C10" s="1"/>
      <c r="D10" s="42"/>
      <c r="E10" s="1"/>
      <c r="F10" s="1"/>
    </row>
    <row r="11" spans="1:6" ht="15.75">
      <c r="A11" s="32" t="s">
        <v>274</v>
      </c>
      <c r="B11" s="32"/>
      <c r="C11" s="32"/>
      <c r="D11" s="23">
        <v>1500</v>
      </c>
      <c r="E11" s="30"/>
      <c r="F11" s="1"/>
    </row>
    <row r="12" spans="1:7" ht="15.75">
      <c r="A12" s="144" t="s">
        <v>34</v>
      </c>
      <c r="B12" s="144"/>
      <c r="C12" s="144"/>
      <c r="D12" s="23">
        <v>1263</v>
      </c>
      <c r="E12" s="1"/>
      <c r="F12" s="1"/>
      <c r="G12" s="26"/>
    </row>
    <row r="13" spans="1:6" ht="15.75">
      <c r="A13" s="144" t="s">
        <v>35</v>
      </c>
      <c r="B13" s="144"/>
      <c r="C13" s="144"/>
      <c r="D13" s="23">
        <v>174</v>
      </c>
      <c r="E13" s="29"/>
      <c r="F13" s="1"/>
    </row>
    <row r="14" spans="1:6" ht="15.75">
      <c r="A14" s="5" t="s">
        <v>36</v>
      </c>
      <c r="B14" s="5"/>
      <c r="C14" s="5"/>
      <c r="D14" s="43">
        <v>640</v>
      </c>
      <c r="E14" s="1"/>
      <c r="F14" s="1"/>
    </row>
    <row r="15" spans="2:6" ht="15.75">
      <c r="B15" s="1"/>
      <c r="C15" s="1"/>
      <c r="D15" s="42"/>
      <c r="E15" s="1"/>
      <c r="F15" s="28"/>
    </row>
    <row r="16" spans="1:6" ht="15.75">
      <c r="A16" s="144" t="s">
        <v>123</v>
      </c>
      <c r="B16" s="144"/>
      <c r="C16" s="144"/>
      <c r="D16" s="23">
        <v>5540</v>
      </c>
      <c r="E16" s="1"/>
      <c r="F16" s="1"/>
    </row>
    <row r="17" spans="1:6" ht="15.75">
      <c r="A17" s="1"/>
      <c r="B17" s="1"/>
      <c r="C17" s="1"/>
      <c r="D17" s="1"/>
      <c r="E17" s="1"/>
      <c r="F17" s="1"/>
    </row>
    <row r="18" spans="1:6" ht="15.75">
      <c r="A18" s="1"/>
      <c r="B18" s="1"/>
      <c r="C18" s="1"/>
      <c r="D18" s="1"/>
      <c r="E18" s="1"/>
      <c r="F18" s="1"/>
    </row>
    <row r="19" spans="1:6" ht="15.75">
      <c r="A19" s="1"/>
      <c r="B19" s="1"/>
      <c r="C19" s="1"/>
      <c r="D19" s="1"/>
      <c r="E19" s="1"/>
      <c r="F19" s="1"/>
    </row>
    <row r="20" spans="1:6" ht="15.75">
      <c r="A20" s="1"/>
      <c r="B20" s="1"/>
      <c r="C20" s="1"/>
      <c r="D20" s="1"/>
      <c r="E20" s="1"/>
      <c r="F20" s="1"/>
    </row>
    <row r="21" spans="1:6" ht="15.75">
      <c r="A21" s="1"/>
      <c r="B21" s="1"/>
      <c r="C21" s="1"/>
      <c r="D21" s="1"/>
      <c r="E21" s="1"/>
      <c r="F21" s="1"/>
    </row>
    <row r="22" spans="1:6" ht="15.75">
      <c r="A22" s="1"/>
      <c r="B22" s="1"/>
      <c r="C22" s="1"/>
      <c r="D22" s="1"/>
      <c r="E22" s="1"/>
      <c r="F22" s="1"/>
    </row>
    <row r="23" spans="1:6" ht="15.75">
      <c r="A23" s="1"/>
      <c r="B23" s="1"/>
      <c r="C23" s="1"/>
      <c r="D23" s="1"/>
      <c r="E23" s="1"/>
      <c r="F23" s="1"/>
    </row>
    <row r="24" spans="1:6" ht="15.75">
      <c r="A24" s="1"/>
      <c r="B24" s="1"/>
      <c r="C24" s="1"/>
      <c r="D24" s="1"/>
      <c r="E24" s="1"/>
      <c r="F24" s="1"/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</sheetData>
  <sheetProtection/>
  <mergeCells count="6">
    <mergeCell ref="A8:C8"/>
    <mergeCell ref="A16:C16"/>
    <mergeCell ref="A4:D4"/>
    <mergeCell ref="A9:C9"/>
    <mergeCell ref="A12:C12"/>
    <mergeCell ref="A13:C13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Header>&amp;C3. oldal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="70" zoomScaleNormal="70" zoomScalePageLayoutView="0" workbookViewId="0" topLeftCell="A10">
      <selection activeCell="A21" sqref="A21"/>
    </sheetView>
  </sheetViews>
  <sheetFormatPr defaultColWidth="9.140625" defaultRowHeight="12.75"/>
  <cols>
    <col min="1" max="1" width="39.00390625" style="0" customWidth="1"/>
    <col min="2" max="2" width="30.421875" style="0" customWidth="1"/>
  </cols>
  <sheetData>
    <row r="1" ht="15.75">
      <c r="A1" s="11"/>
    </row>
    <row r="2" ht="15">
      <c r="A2" s="7"/>
    </row>
    <row r="3" ht="15.75">
      <c r="C3" s="25" t="s">
        <v>38</v>
      </c>
    </row>
    <row r="4" ht="15.75">
      <c r="A4" s="12"/>
    </row>
    <row r="5" spans="1:3" ht="18.75">
      <c r="A5" s="145" t="s">
        <v>39</v>
      </c>
      <c r="B5" s="145"/>
      <c r="C5" s="145"/>
    </row>
    <row r="6" spans="1:3" ht="15.75">
      <c r="A6" s="146" t="s">
        <v>122</v>
      </c>
      <c r="B6" s="146"/>
      <c r="C6" s="146"/>
    </row>
    <row r="7" ht="15">
      <c r="A7" s="7"/>
    </row>
    <row r="8" spans="3:17" ht="15.75">
      <c r="C8" s="21" t="s">
        <v>0</v>
      </c>
      <c r="Q8" s="10"/>
    </row>
    <row r="9" spans="1:3" ht="31.5">
      <c r="A9" s="38" t="s">
        <v>40</v>
      </c>
      <c r="B9" s="38" t="s">
        <v>41</v>
      </c>
      <c r="C9" s="38" t="s">
        <v>42</v>
      </c>
    </row>
    <row r="10" ht="15.75">
      <c r="A10" s="11" t="s">
        <v>43</v>
      </c>
    </row>
    <row r="11" spans="1:3" ht="15.75">
      <c r="A11" s="15" t="s">
        <v>106</v>
      </c>
      <c r="B11" s="15"/>
      <c r="C11" s="39"/>
    </row>
    <row r="12" spans="1:3" ht="15.75">
      <c r="A12" s="84" t="s">
        <v>170</v>
      </c>
      <c r="B12" s="15"/>
      <c r="C12" s="39"/>
    </row>
    <row r="13" spans="1:3" ht="15.75">
      <c r="A13" s="15"/>
      <c r="B13" s="15"/>
      <c r="C13" s="39"/>
    </row>
    <row r="14" spans="1:3" ht="31.5">
      <c r="A14" s="15" t="s">
        <v>107</v>
      </c>
      <c r="B14" s="15"/>
      <c r="C14" s="39"/>
    </row>
    <row r="15" spans="1:3" ht="15.75">
      <c r="A15" s="84" t="s">
        <v>170</v>
      </c>
      <c r="B15" s="15"/>
      <c r="C15" s="39"/>
    </row>
    <row r="16" spans="1:3" ht="15.75">
      <c r="A16" s="15"/>
      <c r="B16" s="15"/>
      <c r="C16" s="39"/>
    </row>
    <row r="17" spans="1:3" ht="15.75">
      <c r="A17" s="15"/>
      <c r="B17" s="15"/>
      <c r="C17" s="39"/>
    </row>
    <row r="18" spans="1:3" ht="15.75">
      <c r="A18" s="15" t="s">
        <v>12</v>
      </c>
      <c r="B18" s="15"/>
      <c r="C18" s="39"/>
    </row>
    <row r="19" spans="1:3" ht="15.75">
      <c r="A19" s="24" t="s">
        <v>44</v>
      </c>
      <c r="B19" s="41"/>
      <c r="C19" s="40"/>
    </row>
    <row r="20" spans="1:3" ht="15.75">
      <c r="A20" s="15" t="s">
        <v>106</v>
      </c>
      <c r="B20" s="15"/>
      <c r="C20" s="39"/>
    </row>
    <row r="21" spans="1:3" ht="15.75">
      <c r="A21" s="84" t="s">
        <v>170</v>
      </c>
      <c r="B21" s="15"/>
      <c r="C21" s="39"/>
    </row>
    <row r="22" spans="1:3" ht="15.75">
      <c r="A22" s="15"/>
      <c r="B22" s="15"/>
      <c r="C22" s="39"/>
    </row>
    <row r="23" spans="1:3" ht="31.5">
      <c r="A23" s="15" t="s">
        <v>108</v>
      </c>
      <c r="B23" s="15"/>
      <c r="C23" s="39"/>
    </row>
    <row r="24" spans="1:3" ht="15.75">
      <c r="A24" s="84" t="s">
        <v>170</v>
      </c>
      <c r="B24" s="15"/>
      <c r="C24" s="39"/>
    </row>
    <row r="25" spans="1:3" ht="15.75">
      <c r="A25" s="15"/>
      <c r="B25" s="15"/>
      <c r="C25" s="39"/>
    </row>
    <row r="26" spans="1:3" ht="15.75">
      <c r="A26" s="15" t="s">
        <v>12</v>
      </c>
      <c r="B26" s="15"/>
      <c r="C26" s="39"/>
    </row>
    <row r="27" ht="15.75">
      <c r="A27" s="11" t="s">
        <v>45</v>
      </c>
    </row>
    <row r="28" spans="1:3" ht="31.5">
      <c r="A28" s="15" t="s">
        <v>109</v>
      </c>
      <c r="B28" s="15"/>
      <c r="C28" s="39"/>
    </row>
    <row r="29" spans="1:3" ht="15.75">
      <c r="A29" s="84" t="s">
        <v>170</v>
      </c>
      <c r="B29" s="15"/>
      <c r="C29" s="39"/>
    </row>
    <row r="30" spans="1:3" ht="15.75">
      <c r="A30" s="15"/>
      <c r="B30" s="15"/>
      <c r="C30" s="39"/>
    </row>
    <row r="31" spans="1:3" ht="31.5">
      <c r="A31" s="15" t="s">
        <v>110</v>
      </c>
      <c r="B31" s="15"/>
      <c r="C31" s="39"/>
    </row>
    <row r="32" spans="1:3" ht="15.75">
      <c r="A32" s="84" t="s">
        <v>170</v>
      </c>
      <c r="B32" s="15"/>
      <c r="C32" s="39"/>
    </row>
    <row r="33" spans="1:3" ht="15.75">
      <c r="A33" s="15"/>
      <c r="B33" s="15"/>
      <c r="C33" s="39"/>
    </row>
    <row r="34" spans="1:3" ht="15.75">
      <c r="A34" s="15"/>
      <c r="B34" s="15"/>
      <c r="C34" s="39"/>
    </row>
    <row r="35" spans="1:3" ht="15.75">
      <c r="A35" s="15" t="s">
        <v>12</v>
      </c>
      <c r="B35" s="15"/>
      <c r="C35" s="39"/>
    </row>
    <row r="36" spans="1:3" ht="15.75">
      <c r="A36" s="24" t="s">
        <v>46</v>
      </c>
      <c r="B36" s="41"/>
      <c r="C36" s="40"/>
    </row>
    <row r="37" spans="1:3" ht="31.5">
      <c r="A37" s="15" t="s">
        <v>109</v>
      </c>
      <c r="B37" s="15"/>
      <c r="C37" s="39"/>
    </row>
    <row r="38" spans="1:3" ht="15.75">
      <c r="A38" s="84" t="s">
        <v>170</v>
      </c>
      <c r="B38" s="15"/>
      <c r="C38" s="39"/>
    </row>
    <row r="39" spans="1:3" ht="15.75">
      <c r="A39" s="15"/>
      <c r="B39" s="15"/>
      <c r="C39" s="39"/>
    </row>
    <row r="40" spans="1:3" ht="31.5">
      <c r="A40" s="15" t="s">
        <v>111</v>
      </c>
      <c r="B40" s="15"/>
      <c r="C40" s="39"/>
    </row>
    <row r="41" spans="1:3" ht="15.75">
      <c r="A41" s="84" t="s">
        <v>170</v>
      </c>
      <c r="B41" s="15"/>
      <c r="C41" s="39"/>
    </row>
    <row r="42" spans="1:3" ht="15.75">
      <c r="A42" s="15"/>
      <c r="B42" s="15"/>
      <c r="C42" s="39"/>
    </row>
    <row r="43" spans="1:3" ht="15.75">
      <c r="A43" s="15" t="s">
        <v>12</v>
      </c>
      <c r="B43" s="15"/>
      <c r="C43" s="39"/>
    </row>
  </sheetData>
  <sheetProtection/>
  <mergeCells count="2">
    <mergeCell ref="A5:C5"/>
    <mergeCell ref="A6:C6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97" r:id="rId1"/>
  <headerFooter alignWithMargins="0">
    <oddHeader>&amp;C4. oldal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72"/>
  <sheetViews>
    <sheetView showGridLines="0" zoomScalePageLayoutView="0" workbookViewId="0" topLeftCell="A1">
      <selection activeCell="E4" sqref="E4"/>
    </sheetView>
  </sheetViews>
  <sheetFormatPr defaultColWidth="9.140625" defaultRowHeight="12.75"/>
  <cols>
    <col min="1" max="1" width="39.00390625" style="0" customWidth="1"/>
    <col min="2" max="2" width="30.421875" style="0" customWidth="1"/>
  </cols>
  <sheetData>
    <row r="1" ht="15.75">
      <c r="A1" s="11"/>
    </row>
    <row r="2" ht="15">
      <c r="A2" s="7"/>
    </row>
    <row r="3" ht="15.75">
      <c r="C3" s="25" t="s">
        <v>48</v>
      </c>
    </row>
    <row r="4" ht="15.75">
      <c r="A4" s="12"/>
    </row>
    <row r="5" spans="1:3" ht="18.75">
      <c r="A5" s="145" t="s">
        <v>47</v>
      </c>
      <c r="B5" s="145"/>
      <c r="C5" s="145"/>
    </row>
    <row r="6" spans="1:3" ht="15.75">
      <c r="A6" s="146" t="s">
        <v>122</v>
      </c>
      <c r="B6" s="146"/>
      <c r="C6" s="146"/>
    </row>
    <row r="7" ht="15">
      <c r="A7" s="7"/>
    </row>
    <row r="8" spans="3:17" ht="15.75">
      <c r="C8" s="21" t="s">
        <v>0</v>
      </c>
      <c r="Q8" s="10"/>
    </row>
    <row r="9" spans="1:3" ht="31.5">
      <c r="A9" s="38" t="s">
        <v>49</v>
      </c>
      <c r="B9" s="38" t="s">
        <v>50</v>
      </c>
      <c r="C9" s="38" t="s">
        <v>42</v>
      </c>
    </row>
    <row r="10" ht="15.75">
      <c r="A10" s="11" t="s">
        <v>51</v>
      </c>
    </row>
    <row r="11" spans="1:3" ht="15.75">
      <c r="A11" s="15" t="s">
        <v>112</v>
      </c>
      <c r="B11" s="15"/>
      <c r="C11" s="39"/>
    </row>
    <row r="12" spans="1:3" ht="13.5" thickBot="1">
      <c r="A12" s="85" t="s">
        <v>171</v>
      </c>
      <c r="B12" s="86" t="s">
        <v>172</v>
      </c>
      <c r="C12" s="87">
        <v>820</v>
      </c>
    </row>
    <row r="13" spans="1:3" ht="15.75">
      <c r="A13" s="88" t="s">
        <v>173</v>
      </c>
      <c r="B13" s="15"/>
      <c r="C13" s="39"/>
    </row>
    <row r="14" spans="1:3" ht="25.5">
      <c r="A14" s="15" t="s">
        <v>174</v>
      </c>
      <c r="B14" s="89" t="s">
        <v>175</v>
      </c>
      <c r="C14" s="108">
        <v>5241</v>
      </c>
    </row>
    <row r="15" spans="1:3" ht="15.75">
      <c r="A15" s="15" t="s">
        <v>176</v>
      </c>
      <c r="B15" s="90" t="s">
        <v>177</v>
      </c>
      <c r="C15" s="108">
        <v>4346</v>
      </c>
    </row>
    <row r="16" spans="1:3" ht="38.25">
      <c r="A16" s="15" t="s">
        <v>178</v>
      </c>
      <c r="B16" s="89" t="s">
        <v>179</v>
      </c>
      <c r="C16" s="108">
        <v>3126</v>
      </c>
    </row>
    <row r="17" spans="1:3" ht="38.25">
      <c r="A17" s="15" t="s">
        <v>180</v>
      </c>
      <c r="B17" s="91" t="s">
        <v>181</v>
      </c>
      <c r="C17" s="108">
        <v>4028</v>
      </c>
    </row>
    <row r="18" spans="1:3" ht="25.5">
      <c r="A18" s="15" t="s">
        <v>180</v>
      </c>
      <c r="B18" s="92" t="s">
        <v>182</v>
      </c>
      <c r="C18" s="108">
        <v>4440</v>
      </c>
    </row>
    <row r="19" spans="1:3" ht="38.25">
      <c r="A19" s="15" t="s">
        <v>183</v>
      </c>
      <c r="B19" s="89" t="s">
        <v>184</v>
      </c>
      <c r="C19" s="108">
        <v>1532</v>
      </c>
    </row>
    <row r="20" spans="1:3" ht="38.25">
      <c r="A20" s="15" t="s">
        <v>180</v>
      </c>
      <c r="B20" s="93" t="s">
        <v>185</v>
      </c>
      <c r="C20" s="108">
        <v>27000</v>
      </c>
    </row>
    <row r="21" spans="1:4" ht="51">
      <c r="A21" s="15" t="s">
        <v>186</v>
      </c>
      <c r="B21" s="94" t="s">
        <v>187</v>
      </c>
      <c r="C21" s="108">
        <v>16307</v>
      </c>
      <c r="D21" s="40"/>
    </row>
    <row r="22" spans="1:3" ht="15.75">
      <c r="A22" s="15"/>
      <c r="B22" s="15"/>
      <c r="C22" s="108"/>
    </row>
    <row r="23" spans="1:3" ht="31.5">
      <c r="A23" s="15" t="s">
        <v>113</v>
      </c>
      <c r="B23" s="15"/>
      <c r="C23" s="108"/>
    </row>
    <row r="24" spans="1:6" ht="15.75">
      <c r="A24" s="15" t="s">
        <v>188</v>
      </c>
      <c r="B24" s="15"/>
      <c r="C24" s="108"/>
      <c r="D24" s="40"/>
      <c r="F24" s="40"/>
    </row>
    <row r="25" spans="1:6" ht="12.75">
      <c r="A25" s="95" t="s">
        <v>189</v>
      </c>
      <c r="B25" s="96" t="s">
        <v>190</v>
      </c>
      <c r="C25" s="109">
        <v>10000</v>
      </c>
      <c r="D25" s="40"/>
      <c r="F25" s="40"/>
    </row>
    <row r="26" spans="1:6" ht="12.75">
      <c r="A26" s="86" t="s">
        <v>189</v>
      </c>
      <c r="B26" s="86" t="s">
        <v>191</v>
      </c>
      <c r="C26" s="110">
        <v>2376</v>
      </c>
      <c r="D26" s="40"/>
      <c r="F26" s="40"/>
    </row>
    <row r="27" spans="1:6" ht="12.75">
      <c r="A27" s="97" t="s">
        <v>192</v>
      </c>
      <c r="B27" s="97" t="s">
        <v>193</v>
      </c>
      <c r="C27" s="111">
        <v>661</v>
      </c>
      <c r="D27" s="40"/>
      <c r="F27" s="40"/>
    </row>
    <row r="28" spans="1:3" ht="15.75">
      <c r="A28" s="15"/>
      <c r="B28" s="15"/>
      <c r="C28" s="108"/>
    </row>
    <row r="29" spans="1:3" ht="15.75">
      <c r="A29" s="15" t="s">
        <v>12</v>
      </c>
      <c r="B29" s="15"/>
      <c r="C29" s="108">
        <f>SUM(C12:C28)</f>
        <v>79877</v>
      </c>
    </row>
    <row r="30" spans="1:3" ht="15.75">
      <c r="A30" s="24" t="s">
        <v>114</v>
      </c>
      <c r="B30" s="41"/>
      <c r="C30" s="112"/>
    </row>
    <row r="31" spans="1:3" ht="15.75">
      <c r="A31" s="15" t="s">
        <v>112</v>
      </c>
      <c r="B31" s="15"/>
      <c r="C31" s="108"/>
    </row>
    <row r="32" spans="1:3" ht="15.75">
      <c r="A32" s="15" t="s">
        <v>194</v>
      </c>
      <c r="B32" s="15" t="s">
        <v>195</v>
      </c>
      <c r="C32" s="108">
        <v>93586</v>
      </c>
    </row>
    <row r="33" spans="1:3" ht="15.75">
      <c r="A33" s="15" t="s">
        <v>196</v>
      </c>
      <c r="B33" s="15" t="s">
        <v>197</v>
      </c>
      <c r="C33" s="108">
        <v>11364</v>
      </c>
    </row>
    <row r="34" spans="1:3" ht="15.75">
      <c r="A34" s="15" t="s">
        <v>196</v>
      </c>
      <c r="B34" s="15" t="s">
        <v>198</v>
      </c>
      <c r="C34" s="108">
        <v>2275</v>
      </c>
    </row>
    <row r="35" spans="1:3" ht="31.5">
      <c r="A35" s="15" t="s">
        <v>196</v>
      </c>
      <c r="B35" s="15" t="s">
        <v>199</v>
      </c>
      <c r="C35" s="108">
        <v>2720</v>
      </c>
    </row>
    <row r="36" spans="1:4" ht="15.75">
      <c r="A36" s="15" t="s">
        <v>196</v>
      </c>
      <c r="B36" s="15" t="s">
        <v>200</v>
      </c>
      <c r="C36" s="108">
        <v>4951</v>
      </c>
      <c r="D36" s="40"/>
    </row>
    <row r="37" spans="1:3" ht="15.75">
      <c r="A37" s="15" t="s">
        <v>201</v>
      </c>
      <c r="B37" s="15" t="s">
        <v>202</v>
      </c>
      <c r="C37" s="108">
        <v>250</v>
      </c>
    </row>
    <row r="38" spans="1:4" ht="31.5">
      <c r="A38" s="15" t="s">
        <v>203</v>
      </c>
      <c r="B38" s="15" t="s">
        <v>204</v>
      </c>
      <c r="C38" s="108">
        <v>100</v>
      </c>
      <c r="D38" s="40"/>
    </row>
    <row r="39" spans="1:4" ht="47.25">
      <c r="A39" s="15" t="s">
        <v>205</v>
      </c>
      <c r="B39" s="15" t="s">
        <v>206</v>
      </c>
      <c r="C39" s="108">
        <v>1600</v>
      </c>
      <c r="D39" s="40"/>
    </row>
    <row r="40" spans="1:6" ht="15.75">
      <c r="A40" s="15" t="s">
        <v>207</v>
      </c>
      <c r="B40" s="15"/>
      <c r="C40" s="108">
        <f>D21+D36+D38+D39</f>
        <v>0</v>
      </c>
      <c r="D40" s="40"/>
      <c r="F40" s="40"/>
    </row>
    <row r="41" spans="1:3" ht="15.75">
      <c r="A41" s="15"/>
      <c r="B41" s="15"/>
      <c r="C41" s="108"/>
    </row>
    <row r="42" spans="1:3" ht="31.5">
      <c r="A42" s="15" t="s">
        <v>115</v>
      </c>
      <c r="B42" s="15"/>
      <c r="C42" s="108"/>
    </row>
    <row r="43" spans="1:3" ht="12.75">
      <c r="A43" s="86" t="s">
        <v>208</v>
      </c>
      <c r="B43" s="86" t="s">
        <v>209</v>
      </c>
      <c r="C43" s="113">
        <v>1500</v>
      </c>
    </row>
    <row r="44" spans="1:4" ht="15.75">
      <c r="A44" s="15" t="s">
        <v>210</v>
      </c>
      <c r="B44" s="15" t="s">
        <v>211</v>
      </c>
      <c r="C44" s="108">
        <v>800</v>
      </c>
      <c r="D44" s="40"/>
    </row>
    <row r="45" spans="1:3" ht="12.75">
      <c r="A45" s="97" t="s">
        <v>212</v>
      </c>
      <c r="B45" s="97" t="s">
        <v>213</v>
      </c>
      <c r="C45" s="114">
        <v>2624</v>
      </c>
    </row>
    <row r="46" spans="1:3" ht="15.75">
      <c r="A46" s="15"/>
      <c r="B46" s="15"/>
      <c r="C46" s="108"/>
    </row>
    <row r="47" spans="1:3" ht="15.75">
      <c r="A47" s="15" t="s">
        <v>12</v>
      </c>
      <c r="B47" s="15"/>
      <c r="C47" s="108">
        <f>SUM(C43:C46,C32:C39)</f>
        <v>121770</v>
      </c>
    </row>
    <row r="48" spans="1:3" ht="15.75">
      <c r="A48" s="24" t="s">
        <v>52</v>
      </c>
      <c r="B48" s="41"/>
      <c r="C48" s="112"/>
    </row>
    <row r="49" spans="1:3" ht="32.25" thickBot="1">
      <c r="A49" s="15" t="s">
        <v>116</v>
      </c>
      <c r="B49" s="15"/>
      <c r="C49" s="108"/>
    </row>
    <row r="50" spans="1:3" ht="15.75">
      <c r="A50" s="88" t="s">
        <v>214</v>
      </c>
      <c r="B50" s="15"/>
      <c r="C50" s="108"/>
    </row>
    <row r="51" spans="1:3" ht="15.75">
      <c r="A51" s="15" t="s">
        <v>176</v>
      </c>
      <c r="B51" s="90" t="s">
        <v>177</v>
      </c>
      <c r="C51" s="108">
        <v>3012</v>
      </c>
    </row>
    <row r="52" spans="1:3" ht="51">
      <c r="A52" s="15" t="s">
        <v>186</v>
      </c>
      <c r="B52" s="94" t="s">
        <v>187</v>
      </c>
      <c r="C52" s="108">
        <v>40700</v>
      </c>
    </row>
    <row r="53" spans="1:3" ht="38.25">
      <c r="A53" s="15" t="s">
        <v>180</v>
      </c>
      <c r="B53" s="93" t="s">
        <v>185</v>
      </c>
      <c r="C53" s="108">
        <v>87769</v>
      </c>
    </row>
    <row r="54" spans="1:3" ht="15.75">
      <c r="A54" s="86" t="s">
        <v>215</v>
      </c>
      <c r="B54" s="86" t="s">
        <v>216</v>
      </c>
      <c r="C54" s="108">
        <v>378</v>
      </c>
    </row>
    <row r="55" spans="1:3" ht="25.5">
      <c r="A55" s="15" t="s">
        <v>174</v>
      </c>
      <c r="B55" s="89" t="s">
        <v>175</v>
      </c>
      <c r="C55" s="108">
        <v>1250</v>
      </c>
    </row>
    <row r="56" spans="1:3" ht="15.75">
      <c r="A56" s="15"/>
      <c r="B56" s="15"/>
      <c r="C56" s="39"/>
    </row>
    <row r="57" spans="1:3" ht="15.75">
      <c r="A57" s="15"/>
      <c r="B57" s="15"/>
      <c r="C57" s="39"/>
    </row>
    <row r="58" spans="1:3" ht="31.5">
      <c r="A58" s="15" t="s">
        <v>117</v>
      </c>
      <c r="B58" s="15"/>
      <c r="C58" s="39">
        <v>0</v>
      </c>
    </row>
    <row r="59" spans="1:3" ht="15.75">
      <c r="A59" s="15"/>
      <c r="B59" s="15"/>
      <c r="C59" s="39"/>
    </row>
    <row r="60" spans="1:3" ht="15.75">
      <c r="A60" s="15" t="s">
        <v>12</v>
      </c>
      <c r="B60" s="15"/>
      <c r="C60" s="39">
        <f>SUM(C50:C59)</f>
        <v>133109</v>
      </c>
    </row>
    <row r="61" spans="1:3" ht="15.75">
      <c r="A61" s="24" t="s">
        <v>53</v>
      </c>
      <c r="B61" s="41"/>
      <c r="C61" s="40"/>
    </row>
    <row r="62" spans="1:3" ht="31.5">
      <c r="A62" s="15" t="s">
        <v>116</v>
      </c>
      <c r="B62" s="15"/>
      <c r="C62" s="39"/>
    </row>
    <row r="63" spans="1:3" ht="15.75">
      <c r="A63" s="15" t="s">
        <v>196</v>
      </c>
      <c r="B63" s="15" t="s">
        <v>200</v>
      </c>
      <c r="C63" s="39">
        <v>2700</v>
      </c>
    </row>
    <row r="64" spans="1:4" ht="17.25" customHeight="1">
      <c r="A64" s="15" t="s">
        <v>196</v>
      </c>
      <c r="B64" s="15" t="s">
        <v>217</v>
      </c>
      <c r="C64" s="39">
        <v>8000</v>
      </c>
      <c r="D64" s="40"/>
    </row>
    <row r="65" spans="1:3" ht="15.75">
      <c r="A65" s="15"/>
      <c r="B65" s="15"/>
      <c r="C65" s="39"/>
    </row>
    <row r="66" spans="1:3" ht="31.5">
      <c r="A66" s="15" t="s">
        <v>118</v>
      </c>
      <c r="B66" s="15"/>
      <c r="C66" s="39"/>
    </row>
    <row r="67" spans="1:3" ht="15.75">
      <c r="A67" s="15" t="s">
        <v>218</v>
      </c>
      <c r="B67" s="15" t="s">
        <v>219</v>
      </c>
      <c r="C67" s="108">
        <v>13478</v>
      </c>
    </row>
    <row r="68" spans="1:4" ht="15.75">
      <c r="A68" s="15" t="s">
        <v>212</v>
      </c>
      <c r="B68" s="15" t="s">
        <v>220</v>
      </c>
      <c r="C68" s="108">
        <v>3691</v>
      </c>
      <c r="D68" s="40"/>
    </row>
    <row r="69" spans="1:3" ht="15.75">
      <c r="A69" s="15"/>
      <c r="B69" s="15"/>
      <c r="C69" s="39"/>
    </row>
    <row r="70" spans="1:3" ht="15.75">
      <c r="A70" s="15" t="s">
        <v>12</v>
      </c>
      <c r="B70" s="15"/>
      <c r="C70" s="39">
        <f>SUM(C63:C64,C67:C68)</f>
        <v>27869</v>
      </c>
    </row>
    <row r="71" spans="1:3" ht="15">
      <c r="A71" s="7"/>
      <c r="C71" s="40"/>
    </row>
    <row r="72" ht="12.75">
      <c r="C72" s="40"/>
    </row>
  </sheetData>
  <sheetProtection/>
  <mergeCells count="2">
    <mergeCell ref="A5:C5"/>
    <mergeCell ref="A6:C6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headerFooter alignWithMargins="0">
    <oddHeader>&amp;C5. oldal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="85" zoomScaleNormal="85" zoomScalePageLayoutView="0" workbookViewId="0" topLeftCell="A16">
      <selection activeCell="A39" sqref="A39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5" width="10.28125" style="0" customWidth="1"/>
  </cols>
  <sheetData>
    <row r="1" spans="1:6" ht="15.75">
      <c r="A1" s="18"/>
      <c r="B1" s="18"/>
      <c r="C1" s="18"/>
      <c r="D1" s="18"/>
      <c r="E1" s="18"/>
      <c r="F1" s="21" t="s">
        <v>67</v>
      </c>
    </row>
    <row r="2" spans="1:6" ht="15.75">
      <c r="A2" s="1"/>
      <c r="B2" s="18"/>
      <c r="C2" s="18"/>
      <c r="D2" s="18"/>
      <c r="E2" s="18"/>
      <c r="F2" s="18"/>
    </row>
    <row r="3" spans="1:6" ht="18.75">
      <c r="A3" s="129" t="s">
        <v>54</v>
      </c>
      <c r="B3" s="129"/>
      <c r="C3" s="129"/>
      <c r="D3" s="129"/>
      <c r="E3" s="129"/>
      <c r="F3" s="129"/>
    </row>
    <row r="4" spans="1:6" ht="15.75">
      <c r="A4" s="1"/>
      <c r="B4" s="1"/>
      <c r="C4" s="1"/>
      <c r="D4" s="1"/>
      <c r="E4" s="1"/>
      <c r="F4" s="1"/>
    </row>
    <row r="5" spans="1:6" ht="15.75">
      <c r="A5" s="44" t="s">
        <v>0</v>
      </c>
      <c r="B5" s="1"/>
      <c r="C5" s="1"/>
      <c r="D5" s="1"/>
      <c r="E5" s="1"/>
      <c r="F5" s="1"/>
    </row>
    <row r="6" spans="1:6" ht="31.5">
      <c r="A6" s="160" t="s">
        <v>55</v>
      </c>
      <c r="B6" s="160"/>
      <c r="C6" s="160"/>
      <c r="D6" s="160"/>
      <c r="E6" s="45" t="s">
        <v>56</v>
      </c>
      <c r="F6" s="1"/>
    </row>
    <row r="7" spans="1:6" ht="15.75">
      <c r="A7" s="147"/>
      <c r="B7" s="147"/>
      <c r="C7" s="147"/>
      <c r="D7" s="147"/>
      <c r="E7" s="22"/>
      <c r="F7" s="1"/>
    </row>
    <row r="8" spans="1:6" ht="15.75">
      <c r="A8" s="147" t="s">
        <v>170</v>
      </c>
      <c r="B8" s="147"/>
      <c r="C8" s="147"/>
      <c r="D8" s="147"/>
      <c r="E8" s="22"/>
      <c r="F8" s="1"/>
    </row>
    <row r="9" spans="1:6" ht="15.75">
      <c r="A9" s="147"/>
      <c r="B9" s="147"/>
      <c r="C9" s="147"/>
      <c r="D9" s="147"/>
      <c r="E9" s="22"/>
      <c r="F9" s="1"/>
    </row>
    <row r="10" spans="1:6" ht="15.75">
      <c r="A10" s="147"/>
      <c r="B10" s="147"/>
      <c r="C10" s="147"/>
      <c r="D10" s="147"/>
      <c r="E10" s="22"/>
      <c r="F10" s="1"/>
    </row>
    <row r="11" spans="1:6" ht="15.75">
      <c r="A11" s="147"/>
      <c r="B11" s="147"/>
      <c r="C11" s="147"/>
      <c r="D11" s="147"/>
      <c r="E11" s="22"/>
      <c r="F11" s="1"/>
    </row>
    <row r="12" spans="1:6" ht="15.75">
      <c r="A12" s="148" t="s">
        <v>12</v>
      </c>
      <c r="B12" s="148"/>
      <c r="C12" s="148"/>
      <c r="D12" s="148"/>
      <c r="E12" s="22"/>
      <c r="F12" s="1"/>
    </row>
    <row r="13" spans="1:6" ht="15.75">
      <c r="A13" s="1"/>
      <c r="B13" s="1"/>
      <c r="C13" s="1"/>
      <c r="D13" s="1"/>
      <c r="E13" s="1"/>
      <c r="F13" s="1"/>
    </row>
    <row r="14" spans="1:6" ht="15.75">
      <c r="A14" s="29"/>
      <c r="B14" s="1"/>
      <c r="C14" s="1"/>
      <c r="D14" s="1"/>
      <c r="E14" s="1"/>
      <c r="F14" s="1"/>
    </row>
    <row r="15" spans="1:6" ht="15.75">
      <c r="A15" s="1"/>
      <c r="B15" s="1"/>
      <c r="C15" s="1"/>
      <c r="D15" s="1"/>
      <c r="E15" s="1"/>
      <c r="F15" s="21" t="s">
        <v>57</v>
      </c>
    </row>
    <row r="16" spans="1:6" ht="15.75">
      <c r="A16" s="2"/>
      <c r="B16" s="18"/>
      <c r="C16" s="18"/>
      <c r="D16" s="18"/>
      <c r="E16" s="18"/>
      <c r="F16" s="18"/>
    </row>
    <row r="17" spans="1:6" ht="18.75">
      <c r="A17" s="129" t="s">
        <v>58</v>
      </c>
      <c r="B17" s="129"/>
      <c r="C17" s="129"/>
      <c r="D17" s="129"/>
      <c r="E17" s="129"/>
      <c r="F17" s="129"/>
    </row>
    <row r="18" spans="1:6" ht="15.75">
      <c r="A18" s="156" t="s">
        <v>102</v>
      </c>
      <c r="B18" s="156"/>
      <c r="C18" s="156"/>
      <c r="D18" s="156"/>
      <c r="E18" s="156"/>
      <c r="F18" s="156"/>
    </row>
    <row r="19" spans="1:6" ht="15.75">
      <c r="A19" s="44"/>
      <c r="B19" s="1"/>
      <c r="C19" s="1"/>
      <c r="D19" s="1"/>
      <c r="E19" s="1" t="s">
        <v>0</v>
      </c>
      <c r="F19" s="1"/>
    </row>
    <row r="20" spans="1:6" ht="15.75">
      <c r="A20" s="157" t="s">
        <v>59</v>
      </c>
      <c r="B20" s="147" t="s">
        <v>60</v>
      </c>
      <c r="C20" s="149" t="s">
        <v>61</v>
      </c>
      <c r="D20" s="149"/>
      <c r="E20" s="149"/>
      <c r="F20" s="1"/>
    </row>
    <row r="21" spans="1:6" ht="47.25">
      <c r="A21" s="159"/>
      <c r="B21" s="147"/>
      <c r="C21" s="20" t="s">
        <v>131</v>
      </c>
      <c r="D21" s="20" t="s">
        <v>132</v>
      </c>
      <c r="E21" s="20" t="s">
        <v>133</v>
      </c>
      <c r="F21" s="1"/>
    </row>
    <row r="22" spans="1:6" ht="15.75">
      <c r="A22" s="34"/>
      <c r="B22" s="22"/>
      <c r="C22" s="22"/>
      <c r="D22" s="22"/>
      <c r="E22" s="22"/>
      <c r="F22" s="1"/>
    </row>
    <row r="23" spans="1:6" ht="15.75">
      <c r="A23" s="116" t="s">
        <v>170</v>
      </c>
      <c r="B23" s="106"/>
      <c r="C23" s="115"/>
      <c r="D23" s="107"/>
      <c r="E23" s="22"/>
      <c r="F23" s="1"/>
    </row>
    <row r="24" spans="1:6" ht="15.75">
      <c r="A24" s="34"/>
      <c r="B24" s="22"/>
      <c r="C24" s="22"/>
      <c r="D24" s="22"/>
      <c r="E24" s="22"/>
      <c r="F24" s="1"/>
    </row>
    <row r="25" spans="1:6" ht="15.75">
      <c r="A25" s="34"/>
      <c r="B25" s="22"/>
      <c r="C25" s="22"/>
      <c r="D25" s="22"/>
      <c r="E25" s="22"/>
      <c r="F25" s="1"/>
    </row>
    <row r="26" spans="1:6" ht="15.75">
      <c r="A26" s="34" t="s">
        <v>1</v>
      </c>
      <c r="B26" s="22"/>
      <c r="C26" s="22"/>
      <c r="D26" s="22"/>
      <c r="E26" s="22"/>
      <c r="F26" s="1"/>
    </row>
    <row r="27" spans="1:6" ht="15.75">
      <c r="A27" s="1"/>
      <c r="B27" s="1"/>
      <c r="C27" s="1"/>
      <c r="D27" s="1"/>
      <c r="E27" s="1"/>
      <c r="F27" s="1"/>
    </row>
    <row r="28" spans="1:6" ht="15.75">
      <c r="A28" s="1"/>
      <c r="B28" s="1"/>
      <c r="C28" s="1"/>
      <c r="D28" s="1"/>
      <c r="E28" s="1"/>
      <c r="F28" s="1"/>
    </row>
    <row r="29" spans="1:6" ht="15.75">
      <c r="A29" s="1"/>
      <c r="B29" s="1"/>
      <c r="C29" s="1"/>
      <c r="D29" s="1"/>
      <c r="E29" s="1"/>
      <c r="F29" s="21" t="s">
        <v>62</v>
      </c>
    </row>
    <row r="30" spans="1:6" ht="15.75">
      <c r="A30" s="17"/>
      <c r="B30" s="1"/>
      <c r="C30" s="1"/>
      <c r="D30" s="1"/>
      <c r="E30" s="1"/>
      <c r="F30" s="1"/>
    </row>
    <row r="31" spans="1:6" ht="18.75">
      <c r="A31" s="129" t="s">
        <v>63</v>
      </c>
      <c r="B31" s="129"/>
      <c r="C31" s="129"/>
      <c r="D31" s="129"/>
      <c r="E31" s="129"/>
      <c r="F31" s="129"/>
    </row>
    <row r="32" spans="1:6" ht="15.75">
      <c r="A32" s="156" t="s">
        <v>103</v>
      </c>
      <c r="B32" s="156"/>
      <c r="C32" s="156"/>
      <c r="D32" s="156"/>
      <c r="E32" s="156"/>
      <c r="F32" s="156"/>
    </row>
    <row r="33" spans="1:6" ht="15.75">
      <c r="A33" s="29"/>
      <c r="B33" s="18"/>
      <c r="C33" s="18"/>
      <c r="D33" s="18"/>
      <c r="E33" s="18"/>
      <c r="F33" s="18"/>
    </row>
    <row r="34" spans="1:6" ht="12.75" customHeight="1">
      <c r="A34" s="157" t="s">
        <v>68</v>
      </c>
      <c r="B34" s="147" t="s">
        <v>64</v>
      </c>
      <c r="C34" s="147" t="s">
        <v>65</v>
      </c>
      <c r="D34" s="150" t="s">
        <v>61</v>
      </c>
      <c r="E34" s="151"/>
      <c r="F34" s="152"/>
    </row>
    <row r="35" spans="1:6" ht="12.75" customHeight="1">
      <c r="A35" s="158"/>
      <c r="B35" s="147"/>
      <c r="C35" s="147"/>
      <c r="D35" s="153"/>
      <c r="E35" s="154"/>
      <c r="F35" s="155"/>
    </row>
    <row r="36" spans="1:6" ht="47.25">
      <c r="A36" s="159"/>
      <c r="B36" s="147"/>
      <c r="C36" s="147"/>
      <c r="D36" s="20" t="s">
        <v>134</v>
      </c>
      <c r="E36" s="20" t="s">
        <v>135</v>
      </c>
      <c r="F36" s="20" t="s">
        <v>136</v>
      </c>
    </row>
    <row r="37" spans="1:6" ht="15.75">
      <c r="A37" s="34"/>
      <c r="B37" s="22"/>
      <c r="C37" s="22"/>
      <c r="D37" s="22"/>
      <c r="E37" s="22"/>
      <c r="F37" s="22"/>
    </row>
    <row r="38" spans="1:6" ht="15.75">
      <c r="A38" s="116" t="s">
        <v>170</v>
      </c>
      <c r="B38" s="115"/>
      <c r="C38" s="115"/>
      <c r="D38" s="115"/>
      <c r="E38" s="22"/>
      <c r="F38" s="22"/>
    </row>
    <row r="39" spans="1:6" ht="15.75">
      <c r="A39" s="34"/>
      <c r="B39" s="22"/>
      <c r="C39" s="22"/>
      <c r="D39" s="22"/>
      <c r="E39" s="22"/>
      <c r="F39" s="22"/>
    </row>
    <row r="40" spans="1:6" ht="15.75">
      <c r="A40" s="34"/>
      <c r="B40" s="22"/>
      <c r="C40" s="22"/>
      <c r="D40" s="22"/>
      <c r="E40" s="22"/>
      <c r="F40" s="22"/>
    </row>
    <row r="41" spans="1:6" ht="15.75">
      <c r="A41" s="34" t="s">
        <v>1</v>
      </c>
      <c r="B41" s="22">
        <f>SUM(B37:B40)</f>
        <v>0</v>
      </c>
      <c r="C41" s="22">
        <f>SUM(C37:C40)</f>
        <v>0</v>
      </c>
      <c r="D41" s="22">
        <f>SUM(D37:D40)</f>
        <v>0</v>
      </c>
      <c r="E41" s="22">
        <f>SUM(E37:E40)</f>
        <v>0</v>
      </c>
      <c r="F41" s="22">
        <f>SUM(F37:F40)</f>
        <v>0</v>
      </c>
    </row>
    <row r="42" spans="1:6" ht="15.75">
      <c r="A42" s="55" t="s">
        <v>66</v>
      </c>
      <c r="B42" s="55"/>
      <c r="C42" s="55"/>
      <c r="D42" s="55"/>
      <c r="E42" s="55"/>
      <c r="F42" s="55"/>
    </row>
    <row r="43" spans="1:6" ht="12.75">
      <c r="A43" s="18"/>
      <c r="B43" s="18"/>
      <c r="C43" s="18"/>
      <c r="D43" s="18"/>
      <c r="E43" s="18"/>
      <c r="F43" s="18"/>
    </row>
    <row r="44" spans="1:6" ht="12.75">
      <c r="A44" s="18"/>
      <c r="B44" s="18"/>
      <c r="C44" s="18"/>
      <c r="D44" s="18"/>
      <c r="E44" s="18"/>
      <c r="F44" s="18"/>
    </row>
  </sheetData>
  <sheetProtection/>
  <mergeCells count="19">
    <mergeCell ref="A11:D11"/>
    <mergeCell ref="C34:C36"/>
    <mergeCell ref="A3:F3"/>
    <mergeCell ref="A17:F17"/>
    <mergeCell ref="A18:F18"/>
    <mergeCell ref="A31:F31"/>
    <mergeCell ref="A6:D6"/>
    <mergeCell ref="A7:D7"/>
    <mergeCell ref="A20:A21"/>
    <mergeCell ref="A8:D8"/>
    <mergeCell ref="B34:B36"/>
    <mergeCell ref="A10:D10"/>
    <mergeCell ref="A12:D12"/>
    <mergeCell ref="B20:B21"/>
    <mergeCell ref="C20:E20"/>
    <mergeCell ref="D34:F35"/>
    <mergeCell ref="A32:F32"/>
    <mergeCell ref="A9:D9"/>
    <mergeCell ref="A34:A36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  <headerFooter alignWithMargins="0">
    <oddHeader>&amp;C6. oldal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C58"/>
  <sheetViews>
    <sheetView showGridLines="0" zoomScalePageLayoutView="0" workbookViewId="0" topLeftCell="A1">
      <selection activeCell="A48" sqref="A48"/>
    </sheetView>
  </sheetViews>
  <sheetFormatPr defaultColWidth="9.140625" defaultRowHeight="12.75"/>
  <cols>
    <col min="1" max="1" width="62.00390625" style="0" customWidth="1"/>
    <col min="2" max="2" width="12.7109375" style="0" customWidth="1"/>
  </cols>
  <sheetData>
    <row r="1" ht="15.75">
      <c r="A1" s="8"/>
    </row>
    <row r="2" ht="15.75">
      <c r="A2" s="8"/>
    </row>
    <row r="3" ht="15.75">
      <c r="A3" s="8"/>
    </row>
    <row r="4" ht="15.75">
      <c r="A4" s="8"/>
    </row>
    <row r="5" spans="1:2" ht="15.75">
      <c r="A5" s="162" t="s">
        <v>62</v>
      </c>
      <c r="B5" s="162"/>
    </row>
    <row r="6" ht="12.75" customHeight="1">
      <c r="A6" s="8"/>
    </row>
    <row r="7" spans="1:2" ht="18" customHeight="1">
      <c r="A7" s="163" t="s">
        <v>69</v>
      </c>
      <c r="B7" s="163"/>
    </row>
    <row r="8" spans="1:2" ht="15.75" customHeight="1">
      <c r="A8" s="163"/>
      <c r="B8" s="163"/>
    </row>
    <row r="9" spans="1:2" ht="15.75">
      <c r="A9" s="146" t="s">
        <v>122</v>
      </c>
      <c r="B9" s="146"/>
    </row>
    <row r="10" spans="1:2" ht="15.75">
      <c r="A10" s="161" t="s">
        <v>70</v>
      </c>
      <c r="B10" s="161"/>
    </row>
    <row r="11" spans="1:2" ht="15.75">
      <c r="A11" s="8"/>
      <c r="B11" s="21" t="s">
        <v>0</v>
      </c>
    </row>
    <row r="12" spans="1:2" ht="31.5">
      <c r="A12" s="37" t="s">
        <v>71</v>
      </c>
      <c r="B12" s="37" t="s">
        <v>72</v>
      </c>
    </row>
    <row r="13" spans="1:2" ht="15.75">
      <c r="A13" s="15" t="s">
        <v>221</v>
      </c>
      <c r="B13" s="98">
        <v>41713</v>
      </c>
    </row>
    <row r="14" spans="1:2" ht="15.75">
      <c r="A14" s="15" t="s">
        <v>222</v>
      </c>
      <c r="B14" s="99">
        <v>1861</v>
      </c>
    </row>
    <row r="15" spans="1:2" ht="15.75">
      <c r="A15" s="14" t="s">
        <v>223</v>
      </c>
      <c r="B15" s="39">
        <v>1600</v>
      </c>
    </row>
    <row r="16" spans="1:2" ht="15.75">
      <c r="A16" s="14" t="s">
        <v>224</v>
      </c>
      <c r="B16" s="39">
        <v>140</v>
      </c>
    </row>
    <row r="17" spans="1:2" ht="15.75">
      <c r="A17" s="14" t="s">
        <v>225</v>
      </c>
      <c r="B17" s="39">
        <v>1250</v>
      </c>
    </row>
    <row r="18" spans="1:3" ht="15.75">
      <c r="A18" s="14" t="s">
        <v>226</v>
      </c>
      <c r="B18" s="39">
        <v>7168</v>
      </c>
      <c r="C18" s="100"/>
    </row>
    <row r="19" spans="1:3" ht="15.75">
      <c r="A19" s="14" t="s">
        <v>276</v>
      </c>
      <c r="B19" s="39">
        <v>10767</v>
      </c>
      <c r="C19" s="100"/>
    </row>
    <row r="20" spans="1:2" ht="15.75">
      <c r="A20" s="14" t="s">
        <v>227</v>
      </c>
      <c r="B20" s="39">
        <v>13681</v>
      </c>
    </row>
    <row r="21" spans="1:2" ht="15.75">
      <c r="A21" s="14" t="s">
        <v>228</v>
      </c>
      <c r="B21" s="39">
        <v>382</v>
      </c>
    </row>
    <row r="22" spans="1:2" ht="15.75">
      <c r="A22" s="14" t="s">
        <v>229</v>
      </c>
      <c r="B22" s="39">
        <v>224</v>
      </c>
    </row>
    <row r="23" spans="1:2" ht="15.75">
      <c r="A23" s="101" t="s">
        <v>230</v>
      </c>
      <c r="B23" s="102">
        <v>3380</v>
      </c>
    </row>
    <row r="24" spans="1:2" ht="15.75">
      <c r="A24" s="14" t="s">
        <v>277</v>
      </c>
      <c r="B24" s="39">
        <v>374</v>
      </c>
    </row>
    <row r="25" spans="1:2" ht="15.75">
      <c r="A25" s="14" t="s">
        <v>231</v>
      </c>
      <c r="B25" s="39">
        <v>20</v>
      </c>
    </row>
    <row r="26" spans="1:2" ht="15.75">
      <c r="A26" s="14" t="s">
        <v>232</v>
      </c>
      <c r="B26" s="39">
        <v>201</v>
      </c>
    </row>
    <row r="27" spans="1:2" ht="15.75">
      <c r="A27" s="14" t="s">
        <v>233</v>
      </c>
      <c r="B27" s="39">
        <v>63</v>
      </c>
    </row>
    <row r="28" spans="1:2" ht="15.75">
      <c r="A28" s="14" t="s">
        <v>234</v>
      </c>
      <c r="B28" s="39">
        <v>363</v>
      </c>
    </row>
    <row r="29" spans="1:3" ht="15.75">
      <c r="A29" s="14" t="s">
        <v>235</v>
      </c>
      <c r="B29" s="102">
        <v>577</v>
      </c>
      <c r="C29" t="s">
        <v>236</v>
      </c>
    </row>
    <row r="30" spans="1:2" ht="15.75">
      <c r="A30" s="14" t="s">
        <v>278</v>
      </c>
      <c r="B30" s="102">
        <v>677</v>
      </c>
    </row>
    <row r="31" spans="1:2" ht="15.75">
      <c r="A31" s="14" t="s">
        <v>237</v>
      </c>
      <c r="B31" s="102">
        <v>535</v>
      </c>
    </row>
    <row r="32" spans="1:2" ht="15.75" customHeight="1">
      <c r="A32" s="14" t="s">
        <v>238</v>
      </c>
      <c r="B32" s="39">
        <v>2284</v>
      </c>
    </row>
    <row r="33" spans="1:2" ht="15.75">
      <c r="A33" s="14" t="s">
        <v>239</v>
      </c>
      <c r="B33" s="39">
        <v>8996</v>
      </c>
    </row>
    <row r="34" spans="1:2" ht="15.75">
      <c r="A34" s="15" t="s">
        <v>240</v>
      </c>
      <c r="B34" s="39">
        <v>140</v>
      </c>
    </row>
    <row r="35" spans="1:2" ht="15.75">
      <c r="A35" s="14" t="s">
        <v>241</v>
      </c>
      <c r="B35" s="39">
        <v>884</v>
      </c>
    </row>
    <row r="36" spans="1:2" ht="15.75">
      <c r="A36" s="14" t="s">
        <v>242</v>
      </c>
      <c r="B36" s="39">
        <v>735</v>
      </c>
    </row>
    <row r="37" spans="1:2" ht="15.75">
      <c r="A37" s="14" t="s">
        <v>243</v>
      </c>
      <c r="B37" s="39">
        <v>124</v>
      </c>
    </row>
    <row r="38" spans="1:2" ht="15.75">
      <c r="A38" s="14" t="s">
        <v>244</v>
      </c>
      <c r="B38" s="39">
        <v>211</v>
      </c>
    </row>
    <row r="39" spans="1:2" ht="15.75">
      <c r="A39" s="14" t="s">
        <v>245</v>
      </c>
      <c r="B39" s="39">
        <v>75</v>
      </c>
    </row>
    <row r="40" spans="1:2" ht="15.75">
      <c r="A40" s="14" t="s">
        <v>246</v>
      </c>
      <c r="B40" s="39">
        <v>156</v>
      </c>
    </row>
    <row r="41" spans="1:2" ht="15.75">
      <c r="A41" s="14" t="s">
        <v>247</v>
      </c>
      <c r="B41" s="39">
        <v>472</v>
      </c>
    </row>
    <row r="42" spans="1:2" ht="15.75">
      <c r="A42" s="14" t="s">
        <v>248</v>
      </c>
      <c r="B42" s="39">
        <v>500</v>
      </c>
    </row>
    <row r="43" spans="1:2" ht="15.75">
      <c r="A43" s="14" t="s">
        <v>249</v>
      </c>
      <c r="B43" s="39">
        <v>1040</v>
      </c>
    </row>
    <row r="44" spans="1:2" ht="15.75">
      <c r="A44" s="14" t="s">
        <v>250</v>
      </c>
      <c r="B44" s="39">
        <v>1543</v>
      </c>
    </row>
    <row r="45" spans="1:2" ht="15.75">
      <c r="A45" s="14" t="s">
        <v>251</v>
      </c>
      <c r="B45" s="39">
        <v>8925</v>
      </c>
    </row>
    <row r="46" spans="1:2" ht="15.75">
      <c r="A46" s="14" t="s">
        <v>252</v>
      </c>
      <c r="B46" s="102">
        <v>100</v>
      </c>
    </row>
    <row r="47" spans="1:2" ht="15.75">
      <c r="A47" s="14" t="s">
        <v>253</v>
      </c>
      <c r="B47" s="102">
        <v>1309</v>
      </c>
    </row>
    <row r="48" spans="1:2" ht="15.75">
      <c r="A48" s="14" t="s">
        <v>254</v>
      </c>
      <c r="B48" s="102">
        <v>263</v>
      </c>
    </row>
    <row r="49" spans="1:3" ht="15.75">
      <c r="A49" s="14" t="s">
        <v>255</v>
      </c>
      <c r="B49" s="102">
        <v>16250</v>
      </c>
      <c r="C49" t="s">
        <v>236</v>
      </c>
    </row>
    <row r="50" spans="1:2" ht="15.75">
      <c r="A50" s="14" t="s">
        <v>256</v>
      </c>
      <c r="B50" s="39">
        <v>1436</v>
      </c>
    </row>
    <row r="51" spans="1:2" ht="15.75">
      <c r="A51" s="14" t="s">
        <v>257</v>
      </c>
      <c r="B51" s="102">
        <v>495</v>
      </c>
    </row>
    <row r="52" spans="1:2" ht="15.75">
      <c r="A52" s="14" t="s">
        <v>258</v>
      </c>
      <c r="B52" s="102">
        <v>694</v>
      </c>
    </row>
    <row r="53" spans="1:2" ht="15.75">
      <c r="A53" s="14" t="s">
        <v>259</v>
      </c>
      <c r="B53" s="102">
        <v>625</v>
      </c>
    </row>
    <row r="54" spans="1:2" ht="15.75">
      <c r="A54" s="14" t="s">
        <v>260</v>
      </c>
      <c r="B54" s="102">
        <v>4619</v>
      </c>
    </row>
    <row r="55" spans="1:2" ht="15.75">
      <c r="A55" s="14" t="s">
        <v>261</v>
      </c>
      <c r="B55" s="102">
        <v>506</v>
      </c>
    </row>
    <row r="56" spans="1:2" ht="15.75">
      <c r="A56" s="128" t="s">
        <v>262</v>
      </c>
      <c r="B56" s="108">
        <v>370</v>
      </c>
    </row>
    <row r="57" spans="1:2" ht="15.75">
      <c r="A57" s="46" t="s">
        <v>73</v>
      </c>
      <c r="B57" s="39">
        <f>SUM(B13:B56)</f>
        <v>137728</v>
      </c>
    </row>
    <row r="58" spans="1:3" ht="15.75">
      <c r="A58" s="47"/>
      <c r="B58" s="47"/>
      <c r="C58" s="47"/>
    </row>
  </sheetData>
  <sheetProtection/>
  <mergeCells count="4">
    <mergeCell ref="A10:B10"/>
    <mergeCell ref="A9:B9"/>
    <mergeCell ref="A5:B5"/>
    <mergeCell ref="A7:B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&amp;C7. oldal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="70" zoomScaleNormal="70" zoomScalePageLayoutView="0" workbookViewId="0" topLeftCell="A1">
      <selection activeCell="E25" sqref="E25"/>
    </sheetView>
  </sheetViews>
  <sheetFormatPr defaultColWidth="9.140625" defaultRowHeight="12.75"/>
  <cols>
    <col min="1" max="1" width="41.140625" style="0" customWidth="1"/>
    <col min="2" max="3" width="13.7109375" style="0" customWidth="1"/>
    <col min="4" max="4" width="14.7109375" style="0" customWidth="1"/>
  </cols>
  <sheetData>
    <row r="1" spans="4:5" ht="15.75">
      <c r="D1" s="25" t="s">
        <v>137</v>
      </c>
      <c r="E1" s="25"/>
    </row>
    <row r="2" ht="15.75">
      <c r="A2" s="8"/>
    </row>
    <row r="3" spans="1:2" ht="18.75">
      <c r="A3" s="173" t="s">
        <v>74</v>
      </c>
      <c r="B3" s="173"/>
    </row>
    <row r="4" spans="1:2" ht="15.75">
      <c r="A4" s="146" t="s">
        <v>122</v>
      </c>
      <c r="B4" s="146"/>
    </row>
    <row r="5" spans="1:2" ht="15.75">
      <c r="A5" s="161" t="s">
        <v>81</v>
      </c>
      <c r="B5" s="161"/>
    </row>
    <row r="6" ht="15.75">
      <c r="A6" s="16"/>
    </row>
    <row r="7" spans="1:4" ht="15.75">
      <c r="A7" s="9"/>
      <c r="B7" s="36"/>
      <c r="D7" s="36" t="s">
        <v>0</v>
      </c>
    </row>
    <row r="8" spans="1:4" ht="31.5">
      <c r="A8" s="174" t="s">
        <v>75</v>
      </c>
      <c r="B8" s="175"/>
      <c r="C8" s="176"/>
      <c r="D8" s="37" t="s">
        <v>76</v>
      </c>
    </row>
    <row r="9" spans="1:4" ht="15.75">
      <c r="A9" s="164" t="s">
        <v>263</v>
      </c>
      <c r="B9" s="165"/>
      <c r="C9" s="166"/>
      <c r="D9" s="39">
        <v>751</v>
      </c>
    </row>
    <row r="10" spans="1:4" ht="15.75">
      <c r="A10" s="164" t="s">
        <v>264</v>
      </c>
      <c r="B10" s="165"/>
      <c r="C10" s="166"/>
      <c r="D10" s="39">
        <v>294</v>
      </c>
    </row>
    <row r="11" spans="1:4" ht="15.75">
      <c r="A11" s="164" t="s">
        <v>265</v>
      </c>
      <c r="B11" s="165"/>
      <c r="C11" s="166"/>
      <c r="D11" s="39">
        <v>1326</v>
      </c>
    </row>
    <row r="12" spans="1:4" ht="15.75">
      <c r="A12" s="164" t="s">
        <v>266</v>
      </c>
      <c r="B12" s="165"/>
      <c r="C12" s="166"/>
      <c r="D12" s="39">
        <v>1181</v>
      </c>
    </row>
    <row r="13" spans="1:4" ht="15.75" customHeight="1">
      <c r="A13" s="164" t="s">
        <v>267</v>
      </c>
      <c r="B13" s="165"/>
      <c r="C13" s="166"/>
      <c r="D13" s="39"/>
    </row>
    <row r="14" spans="1:4" ht="15.75">
      <c r="A14" s="164" t="s">
        <v>268</v>
      </c>
      <c r="B14" s="165"/>
      <c r="C14" s="166"/>
      <c r="D14" s="39"/>
    </row>
    <row r="15" spans="1:4" ht="15.75">
      <c r="A15" s="164" t="s">
        <v>269</v>
      </c>
      <c r="B15" s="165"/>
      <c r="C15" s="166"/>
      <c r="D15" s="39">
        <v>733</v>
      </c>
    </row>
    <row r="16" spans="1:4" ht="15.75">
      <c r="A16" s="103" t="s">
        <v>270</v>
      </c>
      <c r="B16" s="104"/>
      <c r="C16" s="105"/>
      <c r="D16" s="39"/>
    </row>
    <row r="17" spans="1:4" ht="15.75">
      <c r="A17" s="164" t="s">
        <v>271</v>
      </c>
      <c r="B17" s="165"/>
      <c r="C17" s="166"/>
      <c r="D17" s="39"/>
    </row>
    <row r="18" spans="1:4" ht="15.75">
      <c r="A18" s="103" t="s">
        <v>272</v>
      </c>
      <c r="B18" s="104"/>
      <c r="C18" s="105"/>
      <c r="D18" s="39"/>
    </row>
    <row r="19" spans="1:4" ht="15.75">
      <c r="A19" s="164" t="s">
        <v>273</v>
      </c>
      <c r="B19" s="165"/>
      <c r="C19" s="166"/>
      <c r="D19" s="39">
        <v>199</v>
      </c>
    </row>
    <row r="20" spans="1:4" ht="15.75">
      <c r="A20" s="167"/>
      <c r="B20" s="168"/>
      <c r="C20" s="169"/>
      <c r="D20" s="39"/>
    </row>
    <row r="21" spans="1:4" ht="15.75">
      <c r="A21" s="170" t="s">
        <v>73</v>
      </c>
      <c r="B21" s="171"/>
      <c r="C21" s="172"/>
      <c r="D21" s="39">
        <f>SUM(D9:D20)</f>
        <v>4484</v>
      </c>
    </row>
    <row r="22" spans="1:2" ht="15.75">
      <c r="A22" s="48"/>
      <c r="B22" s="13"/>
    </row>
  </sheetData>
  <sheetProtection/>
  <mergeCells count="15">
    <mergeCell ref="A20:C20"/>
    <mergeCell ref="A21:C21"/>
    <mergeCell ref="A19:C19"/>
    <mergeCell ref="A3:B3"/>
    <mergeCell ref="A4:B4"/>
    <mergeCell ref="A5:B5"/>
    <mergeCell ref="A8:C8"/>
    <mergeCell ref="A13:C13"/>
    <mergeCell ref="A14:C14"/>
    <mergeCell ref="A15:C15"/>
    <mergeCell ref="A17:C17"/>
    <mergeCell ref="A9:C9"/>
    <mergeCell ref="A10:C10"/>
    <mergeCell ref="A11:C11"/>
    <mergeCell ref="A12:C1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Header>&amp;C8. oldal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Környezetvédelmi és Vízügyi Minisztérium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janki</dc:creator>
  <cp:keywords/>
  <dc:description/>
  <cp:lastModifiedBy>Kovačne Bokros Katalin</cp:lastModifiedBy>
  <cp:lastPrinted>2011-04-01T09:21:47Z</cp:lastPrinted>
  <dcterms:created xsi:type="dcterms:W3CDTF">2004-01-28T15:49:41Z</dcterms:created>
  <dcterms:modified xsi:type="dcterms:W3CDTF">2011-04-01T09:21:59Z</dcterms:modified>
  <cp:category/>
  <cp:version/>
  <cp:contentType/>
  <cp:contentStatus/>
</cp:coreProperties>
</file>