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597" firstSheet="13" activeTab="14"/>
  </bookViews>
  <sheets>
    <sheet name="Létszám" sheetId="1" r:id="rId1"/>
    <sheet name="Befiz. 5% - 50%" sheetId="2" r:id="rId2"/>
    <sheet name="Befiz. 50%" sheetId="3" r:id="rId3"/>
    <sheet name="Fej.kez. lakás" sheetId="4" r:id="rId4"/>
    <sheet name="Pénzátad" sheetId="5" r:id="rId5"/>
    <sheet name="Pénzátvét" sheetId="6" r:id="rId6"/>
    <sheet name="Befekt" sheetId="7" r:id="rId7"/>
    <sheet name="Int.beruh" sheetId="8" r:id="rId8"/>
    <sheet name="Felúj. Korm.ber" sheetId="9" r:id="rId9"/>
    <sheet name="Köt.váll" sheetId="10" r:id="rId10"/>
    <sheet name="Fogyaték" sheetId="11" r:id="rId11"/>
    <sheet name="Ár és belvízv." sheetId="12" r:id="rId12"/>
    <sheet name="Nemzetk.t." sheetId="13" r:id="rId13"/>
    <sheet name="II.-2A sz. melléklet" sheetId="14" r:id="rId14"/>
    <sheet name="II-2B sz. melléklet" sheetId="15" r:id="rId15"/>
    <sheet name="II-2A-V Alap-váll. tev " sheetId="16" r:id="rId16"/>
  </sheets>
  <externalReferences>
    <externalReference r:id="rId19"/>
  </externalReferences>
  <definedNames>
    <definedName name="agazat">#N/A</definedName>
    <definedName name="alcim">#N/A</definedName>
    <definedName name="cim">#N/A</definedName>
    <definedName name="efo1">#N/A</definedName>
    <definedName name="efo2">#N/A</definedName>
    <definedName name="efo3">#N/A</definedName>
    <definedName name="efo4">#N/A</definedName>
    <definedName name="eloi">#N/A</definedName>
    <definedName name="fej">#N/A</definedName>
    <definedName name="hit1">#N/A</definedName>
    <definedName name="hit2">#N/A</definedName>
    <definedName name="hit3">#N/A</definedName>
    <definedName name="hit4">#N/A</definedName>
    <definedName name="kim">#N/A</definedName>
    <definedName name="kv1">#N/A</definedName>
    <definedName name="kv2">#N/A</definedName>
    <definedName name="kv3">#N/A</definedName>
    <definedName name="kv4">#N/A</definedName>
    <definedName name="oh1">#N/A</definedName>
    <definedName name="oh2">#N/A</definedName>
    <definedName name="oh3">#N/A</definedName>
    <definedName name="oh4">#N/A</definedName>
    <definedName name="sf1">#N/A</definedName>
    <definedName name="sf2">#N/A</definedName>
    <definedName name="sf3">#N/A</definedName>
    <definedName name="sf4">#N/A</definedName>
  </definedNames>
  <calcPr fullCalcOnLoad="1"/>
</workbook>
</file>

<file path=xl/sharedStrings.xml><?xml version="1.0" encoding="utf-8"?>
<sst xmlns="http://schemas.openxmlformats.org/spreadsheetml/2006/main" count="543" uniqueCount="420">
  <si>
    <t>II/2A. számú melléklet</t>
  </si>
  <si>
    <t xml:space="preserve">Intézmény megnevezése : </t>
  </si>
  <si>
    <t>ezer forintban</t>
  </si>
  <si>
    <t>Sor-</t>
  </si>
  <si>
    <t>Megnevezés</t>
  </si>
  <si>
    <t>Szem.        jutt.</t>
  </si>
  <si>
    <t>M.ad.                     jár.</t>
  </si>
  <si>
    <t>Dologi      kiadások</t>
  </si>
  <si>
    <t>Int. ber. kiad.</t>
  </si>
  <si>
    <t>Felúj.</t>
  </si>
  <si>
    <t>Közp. ber. kiad.</t>
  </si>
  <si>
    <t>Kölcsö- nök</t>
  </si>
  <si>
    <t>Összesen</t>
  </si>
  <si>
    <t>1.</t>
  </si>
  <si>
    <t>Tárgyévi előirányzat-maradvány levezetése</t>
  </si>
  <si>
    <t>a/Kiadási megtakarítás (42/03 sor  4 oszlop)</t>
  </si>
  <si>
    <t>b/Bevételi többlet/lemaradás (42/ 06 sor  4 oszlop)</t>
  </si>
  <si>
    <t>2.</t>
  </si>
  <si>
    <t>Tárgyévben keletk. előir.-maradv. (a+b) (42/07 sor 4 oszlop)</t>
  </si>
  <si>
    <t>3.</t>
  </si>
  <si>
    <t>Vállalkozási tevékenység eredményéből alaptevékenység ellátására felhasznált összeg (42/09 sor 4. oszlop) (+)</t>
  </si>
  <si>
    <t>4.</t>
  </si>
  <si>
    <t>Tárgyévi korrigált előirányzat-maradvány (2 + 3)</t>
  </si>
  <si>
    <t>5.</t>
  </si>
  <si>
    <t>Jóváhagyandó előirányzat-maradvány (1+4)</t>
  </si>
  <si>
    <t>6.</t>
  </si>
  <si>
    <t>a)  központi beruházások előirányzat maradványa</t>
  </si>
  <si>
    <t xml:space="preserve">       = munkaadókat terhelő járulékok maradványa</t>
  </si>
  <si>
    <t xml:space="preserve">       = egyéb jogszabályon alapuló maradvány</t>
  </si>
  <si>
    <t>c) egyéb elmaradt feladatok miatti maradvány   (tételesen)</t>
  </si>
  <si>
    <t>7.</t>
  </si>
  <si>
    <t>Felhasználásra javasolt előirányzat-maradvány (5-6)</t>
  </si>
  <si>
    <t>Felhasználásra javasolt előirányzat-maradványból (a+b)</t>
  </si>
  <si>
    <t xml:space="preserve"> - elkülönített állami pénzalapoktól átvett p.e. maradv.</t>
  </si>
  <si>
    <t xml:space="preserve"> - központi beruházások előirányzat-maradványa</t>
  </si>
  <si>
    <t xml:space="preserve"> - fejezeti kezelésű előir.-ból a köv. évre áthúz. kötelezettség</t>
  </si>
  <si>
    <t xml:space="preserve"> - egyéb kötelezettségvállalással terhelt előirányzat-maradv.</t>
  </si>
  <si>
    <r>
      <t xml:space="preserve"> a/ kötelezettséggel </t>
    </r>
    <r>
      <rPr>
        <b/>
        <sz val="10"/>
        <rFont val="Times New Roman CE"/>
        <family val="1"/>
      </rPr>
      <t>terhelt</t>
    </r>
    <r>
      <rPr>
        <sz val="10"/>
        <rFont val="Times New Roman CE"/>
        <family val="1"/>
      </rPr>
      <t xml:space="preserve"> előirányzat-maradvány összesen</t>
    </r>
  </si>
  <si>
    <r>
      <t xml:space="preserve"> b/ kötelezettséggel </t>
    </r>
    <r>
      <rPr>
        <b/>
        <sz val="10"/>
        <rFont val="Times New Roman CE"/>
        <family val="1"/>
      </rPr>
      <t>nem terhelt</t>
    </r>
    <r>
      <rPr>
        <sz val="10"/>
        <rFont val="Times New Roman CE"/>
        <family val="1"/>
      </rPr>
      <t xml:space="preserve"> előirányzat-maradvány</t>
    </r>
  </si>
  <si>
    <t>II/2B számú mell.</t>
  </si>
  <si>
    <t>1. oldal</t>
  </si>
  <si>
    <t xml:space="preserve">                                         Jogcím, feladat megnevezése</t>
  </si>
  <si>
    <t xml:space="preserve"> - Fejezeti kezelésű előirányzatok áthúzódó kötelezettségei : </t>
  </si>
  <si>
    <t>2. oldal</t>
  </si>
  <si>
    <t>Egyéb közp. ber.</t>
  </si>
  <si>
    <t xml:space="preserve"> - Egyéb kötelezettségvállalással terhelt előirányzat-maradv.</t>
  </si>
  <si>
    <t xml:space="preserve"> - Áthúzódó munkaadói járulék befizetés</t>
  </si>
  <si>
    <t xml:space="preserve"> - Áthúzódó ÁFA befizetés</t>
  </si>
  <si>
    <t xml:space="preserve"> - Áthúzódó SZJA befizetés</t>
  </si>
  <si>
    <t xml:space="preserve"> - Áthúzódó rehabilitációs hozzájárulás befizetés</t>
  </si>
  <si>
    <t xml:space="preserve"> - Áthúzódó szállítói számlák</t>
  </si>
  <si>
    <t xml:space="preserve"> - Áthúzódó közüzemi díjak</t>
  </si>
  <si>
    <r>
      <t xml:space="preserve"> - Áthúzódó személyi juttatás kifizetés és munkaadói járulékai </t>
    </r>
    <r>
      <rPr>
        <sz val="10"/>
        <rFont val="Times New Roman CE"/>
        <family val="1"/>
      </rPr>
      <t>(jogcímenként)</t>
    </r>
  </si>
  <si>
    <r>
      <t xml:space="preserve">- egyéb kötelezettségvállalás </t>
    </r>
    <r>
      <rPr>
        <sz val="10"/>
        <rFont val="Times New Roman CE"/>
        <family val="1"/>
      </rPr>
      <t>(jogcímenként, tételesen)</t>
    </r>
  </si>
  <si>
    <t>A jelű tábla</t>
  </si>
  <si>
    <t>Átlaglétszám és álláshelyek alakulása</t>
  </si>
  <si>
    <t>Betöltött álláshely</t>
  </si>
  <si>
    <t>Üres álláshely</t>
  </si>
  <si>
    <t>Köztisztviselők, közalkalmazottak</t>
  </si>
  <si>
    <t>Teljes munkaidős</t>
  </si>
  <si>
    <t>Részmunkaidős</t>
  </si>
  <si>
    <t>Nyugdíjas</t>
  </si>
  <si>
    <t>Mt. alapján foglalkoztatottak</t>
  </si>
  <si>
    <t>Összes foglalkoztatott</t>
  </si>
  <si>
    <t>Összesen:</t>
  </si>
  <si>
    <t>Átlaglétszám tényleges</t>
  </si>
  <si>
    <t>ebből</t>
  </si>
  <si>
    <t>Minimálbér alapján foglalkoztatottak  felsőfokú végzettségűek</t>
  </si>
  <si>
    <t xml:space="preserve">                                                        középfokú végzettségűek</t>
  </si>
  <si>
    <t>Felsőfokú végzettségű</t>
  </si>
  <si>
    <t>Középfokú végzettségű</t>
  </si>
  <si>
    <t>Alsófokú végzettségű</t>
  </si>
  <si>
    <t>Önkéntes nyugdíjpénztári tagok száma</t>
  </si>
  <si>
    <t>fő</t>
  </si>
  <si>
    <t>B/1 jelű tábla</t>
  </si>
  <si>
    <t>B/2 jelű tábla</t>
  </si>
  <si>
    <t>előirányzat</t>
  </si>
  <si>
    <t>Teljesítés</t>
  </si>
  <si>
    <t>Eredeti előirányzat</t>
  </si>
  <si>
    <r>
      <t xml:space="preserve">   </t>
    </r>
    <r>
      <rPr>
        <b/>
        <sz val="12"/>
        <rFont val="Times New Roman CE"/>
        <family val="1"/>
      </rPr>
      <t>ebből</t>
    </r>
    <r>
      <rPr>
        <sz val="12"/>
        <rFont val="Times New Roman CE"/>
        <family val="1"/>
      </rPr>
      <t>: mezőgazdasági termékek értékesítési bevételei</t>
    </r>
  </si>
  <si>
    <t>Bevételi többlet központi költségvetést megillető 50 %-a</t>
  </si>
  <si>
    <t>C jelű tábla</t>
  </si>
  <si>
    <t>(központi beruházások nélkül)</t>
  </si>
  <si>
    <t>Fejezeti kezelésű előirányzat megnevezése</t>
  </si>
  <si>
    <t>Maradvány</t>
  </si>
  <si>
    <t>Nem feladatfinanszírozásba vont:</t>
  </si>
  <si>
    <t>Feladatfinanszírozásba vont:</t>
  </si>
  <si>
    <t>Előirányzatok összesen</t>
  </si>
  <si>
    <t>D jelű tábla</t>
  </si>
  <si>
    <t>Lakásépítés, lakásvásárlás támogatása</t>
  </si>
  <si>
    <t>Lakásépítési, lakásvásárlási számla nyitó (előző évi záró) egyenlege</t>
  </si>
  <si>
    <t>Saját költségvetési forrásból a lakásépítési keret növelése</t>
  </si>
  <si>
    <t>Saját költségvetésbe visszapótlás miatt a keret csökkentése</t>
  </si>
  <si>
    <t>Visszatörlesztések, kamatok összesen</t>
  </si>
  <si>
    <t>Kezelési költség, egyéb elszámolt kiadások</t>
  </si>
  <si>
    <t>Lakásépítési, lakásvásárlási számla záró egyenlege</t>
  </si>
  <si>
    <t>Módosított előirányzat</t>
  </si>
  <si>
    <t>E jelű tábla</t>
  </si>
  <si>
    <t>Átadott pénzeszközök</t>
  </si>
  <si>
    <t>Átvevő intézmény, szervezet, fejezeti kezelésű előirányzat megnevezése</t>
  </si>
  <si>
    <t>Átadott pénzeszköz célja, rendeltetése</t>
  </si>
  <si>
    <t>Összege</t>
  </si>
  <si>
    <t>1. Működési célra átadott pénzeszközök fejezeten belül</t>
  </si>
  <si>
    <t>2. Működési célra átadott pénzeszközök fejezeten kívülre</t>
  </si>
  <si>
    <t>3. Felhalmozási célra átadott pénzeszközök fejezeten belül</t>
  </si>
  <si>
    <t>4. Felhalmozási célra átadott pénzeszközök fejezeten kívülre</t>
  </si>
  <si>
    <t>Egyéb felhalmozási célú pénzeszköz átadások (04 űrlap, 5. oszlop, 04+05 sor)</t>
  </si>
  <si>
    <t>Átadott pénzeszközök összesen</t>
  </si>
  <si>
    <t>Egyéb működési támogatások, kiadások (04 űrlap, 5. oszlop, 02+03 sor)</t>
  </si>
  <si>
    <t>Átvett pénzeszközök</t>
  </si>
  <si>
    <t>F/1 jelű tábla</t>
  </si>
  <si>
    <t>Átadó intézmény, szervezet, fejezeti kezelésű előirányzat megnevezése</t>
  </si>
  <si>
    <t>Átvett pénzeszköz célja, rendeltetése</t>
  </si>
  <si>
    <t>1. Működési célra átvett pénzeszközök fejezeten belül</t>
  </si>
  <si>
    <t>2. Működési célra átvett pénzeszközök fejezeten kívül</t>
  </si>
  <si>
    <t>3. Felhalmozási célra átvett pénzeszközök fejezeten belül</t>
  </si>
  <si>
    <t>4. Felhalmozási célra átvett pénzeszközök fejezeten kívül</t>
  </si>
  <si>
    <t>Átvett pénzeszközök összesen</t>
  </si>
  <si>
    <t>Működési célra átvett pénzeszközök (09 űrlap, 5. oszlop, 12+13 sor)</t>
  </si>
  <si>
    <t>Felhalmozási célra átvett pénzeszközök (09 űrlap, 5. oszlop, 14+15 sor)</t>
  </si>
  <si>
    <t>Vállalkozási tevékenység bevételeinek bemutatása</t>
  </si>
  <si>
    <t>Jogcím, feladat (szerződés) megnevezése</t>
  </si>
  <si>
    <t>Bevétel összege</t>
  </si>
  <si>
    <t>F/3 jelű tábla</t>
  </si>
  <si>
    <t>Ingatlanok értékesítése</t>
  </si>
  <si>
    <t>(8. ürlap 1-2 sorához)</t>
  </si>
  <si>
    <t>Ingatlan neve, címe</t>
  </si>
  <si>
    <t>Értékesítés teljes összege</t>
  </si>
  <si>
    <t>Ebből</t>
  </si>
  <si>
    <t>G jelű tábla</t>
  </si>
  <si>
    <t>Befektetett eszközökkel kapcsolatos befizetési kötelezettség elszámolása</t>
  </si>
  <si>
    <t>Értékesí-tés teljes összege</t>
  </si>
  <si>
    <t>Befizetési kötelezett-ség összege</t>
  </si>
  <si>
    <t>(Befizetési kötelezettség alóli mentesség esetén annak dokumentumát csatolni kell)</t>
  </si>
  <si>
    <r>
      <t>F</t>
    </r>
    <r>
      <rPr>
        <sz val="12"/>
        <rFont val="Times New Roman CE"/>
        <family val="1"/>
      </rPr>
      <t>/2</t>
    </r>
    <r>
      <rPr>
        <i/>
        <sz val="12"/>
        <rFont val="Times New Roman CE"/>
        <family val="1"/>
      </rPr>
      <t xml:space="preserve"> jelű tábla</t>
    </r>
  </si>
  <si>
    <t>Ingatlan neve, címe, tárgyi eszköz megnevezése</t>
  </si>
  <si>
    <t>H/1 jelű tábla</t>
  </si>
  <si>
    <t>A nemzeti park igazgatóságok kezelésében lévő természeti területek.</t>
  </si>
  <si>
    <t>Az igazgatóság kezelésében lévő földterület a Program előtt</t>
  </si>
  <si>
    <t>( A táblázatban összevont adatokat kérünk, tételes listát ne csatoljanak)</t>
  </si>
  <si>
    <t>H/2 jelű tábla</t>
  </si>
  <si>
    <t>Intézményi beruházási kiadások előirányzatából megvalósított beruházások</t>
  </si>
  <si>
    <t>(5. ürlap 13+27 sor, 5. oszlop)</t>
  </si>
  <si>
    <t>Beruházás megnevezése</t>
  </si>
  <si>
    <t>Beruházás összege</t>
  </si>
  <si>
    <t>Előirányzat teljesítése összesen:</t>
  </si>
  <si>
    <t>hektár</t>
  </si>
  <si>
    <t>H/3 jelű tábla</t>
  </si>
  <si>
    <t>Felújítások előirányzatának felhasználása</t>
  </si>
  <si>
    <t>Létesítmény, eszköz megnevezése</t>
  </si>
  <si>
    <t>Felújítás összege</t>
  </si>
  <si>
    <t>Beruházások (egyéb központi) előirányzatának felhasználása</t>
  </si>
  <si>
    <t>Létesítmény, eszköz megnevezése, száma</t>
  </si>
  <si>
    <t>Alapokmány szerinti összeg</t>
  </si>
  <si>
    <t>összege</t>
  </si>
  <si>
    <t>Befejezetlen egyéb központi beruházások értéke</t>
  </si>
  <si>
    <t>Beruházás befejezéséhez szükséges összeg</t>
  </si>
  <si>
    <t>Intézmény megnevezése:</t>
  </si>
  <si>
    <t>Kiemelt előirányzat</t>
  </si>
  <si>
    <t>Személyi juttatások</t>
  </si>
  <si>
    <t>Munkaadó-kat terhelő járulékok</t>
  </si>
  <si>
    <t>Dologi kiadások</t>
  </si>
  <si>
    <t>Egyéb működ c. támog., kiadások</t>
  </si>
  <si>
    <t>Intézményi beruházási kiadások</t>
  </si>
  <si>
    <t>Felújítás</t>
  </si>
  <si>
    <t>Egyéb felhal. c. támog., kiadások</t>
  </si>
  <si>
    <t>Központi beruházási kiadások</t>
  </si>
  <si>
    <t>Kölcsönök</t>
  </si>
  <si>
    <t xml:space="preserve">Összesen </t>
  </si>
  <si>
    <t>a) Alaptevékenység</t>
  </si>
  <si>
    <t>Kiadási megtakarítás</t>
  </si>
  <si>
    <t>Bevételi többlet, elmaradás</t>
  </si>
  <si>
    <t>Alaptevékenység korrigált előirányzat maradványa</t>
  </si>
  <si>
    <t>b) Vállalkozási tevékenység</t>
  </si>
  <si>
    <t>Intézmény összesen : (a + b)</t>
  </si>
  <si>
    <r>
      <t xml:space="preserve">Vállalkozási tevékenység eredményéből alaptevékenység ellátására felhasznált összeg    </t>
    </r>
    <r>
      <rPr>
        <b/>
        <sz val="11"/>
        <rFont val="Times New Roman CE"/>
        <family val="1"/>
      </rPr>
      <t>( + )</t>
    </r>
  </si>
  <si>
    <r>
      <t xml:space="preserve">Vállalkozási tevékenység eredményéből alaptevékenység ellátására felhasznált összeg    </t>
    </r>
    <r>
      <rPr>
        <b/>
        <sz val="11"/>
        <rFont val="Times New Roman CE"/>
        <family val="1"/>
      </rPr>
      <t>( - )</t>
    </r>
  </si>
  <si>
    <r>
      <t xml:space="preserve">Vállalkozási tevékenység korrigált </t>
    </r>
    <r>
      <rPr>
        <sz val="11"/>
        <rFont val="Times New Roman CE"/>
        <family val="1"/>
      </rPr>
      <t>(előirányzat)</t>
    </r>
    <r>
      <rPr>
        <b/>
        <i/>
        <sz val="12"/>
        <rFont val="Times New Roman CE"/>
        <family val="1"/>
      </rPr>
      <t xml:space="preserve"> maradványa</t>
    </r>
  </si>
  <si>
    <r>
      <t xml:space="preserve">Összes </t>
    </r>
    <r>
      <rPr>
        <sz val="11"/>
        <rFont val="Times New Roman CE"/>
        <family val="1"/>
      </rPr>
      <t>(előirányzat)</t>
    </r>
    <r>
      <rPr>
        <b/>
        <i/>
        <sz val="12"/>
        <rFont val="Times New Roman CE"/>
        <family val="1"/>
      </rPr>
      <t xml:space="preserve"> maradvány</t>
    </r>
  </si>
  <si>
    <t>Űrlap/Sor</t>
  </si>
  <si>
    <t xml:space="preserve"> - Állami feladatok ellátása során létrehozott áru és készletértékesítés</t>
  </si>
  <si>
    <t xml:space="preserve"> - Bérleti és lízingbevételek</t>
  </si>
  <si>
    <t xml:space="preserve">meghaladó többletének 50%-a, mint a központi költségvetés bevétele </t>
  </si>
  <si>
    <t>Bevételi</t>
  </si>
  <si>
    <t>többlet</t>
  </si>
  <si>
    <t>ebből : jogszabály alapján évközi díjtételemelésből, bírságemelésből keletkezett összeg</t>
  </si>
  <si>
    <t>Befizetési kötelezettséggel terhelt bevételek (1-2)</t>
  </si>
  <si>
    <t xml:space="preserve">     a fejezeti maradvány számlára.   /217/1998.(XII. 30.) Korm. rendelet 66.§ (7) bekezdés a) pontja/</t>
  </si>
  <si>
    <r>
      <t>Az államháztartásról szóló 1992. évi XXXVIII. törvény 92.§ (2) bekezdése /</t>
    </r>
    <r>
      <rPr>
        <sz val="11"/>
        <rFont val="Times New Roman CE"/>
        <family val="1"/>
      </rPr>
      <t>és a 217/1998.(XII. 30.)</t>
    </r>
  </si>
  <si>
    <r>
      <t>Korm. rendelet 66.§ (6) bekezdés h) pontja/</t>
    </r>
    <r>
      <rPr>
        <sz val="12"/>
        <rFont val="Times New Roman CE"/>
        <family val="1"/>
      </rPr>
      <t xml:space="preserve"> szerint az alaptevékenység bevételei eredeti előirányzatot</t>
    </r>
  </si>
  <si>
    <r>
      <t xml:space="preserve">      11-es sora 4-es oszlopában kell szerepeltetni.   Befizetni </t>
    </r>
    <r>
      <rPr>
        <b/>
        <sz val="10"/>
        <rFont val="Times New Roman CE"/>
        <family val="1"/>
      </rPr>
      <t>csak</t>
    </r>
    <r>
      <rPr>
        <sz val="10"/>
        <rFont val="Times New Roman CE"/>
        <family val="1"/>
      </rPr>
      <t xml:space="preserve"> az előirányzat-maradvány jóváhagyása után kell</t>
    </r>
  </si>
  <si>
    <t xml:space="preserve"> - támogatási célprogramok (KÖVICE) maradványa</t>
  </si>
  <si>
    <t>10/2/3 Vízkárelhárítási művek fenntartása</t>
  </si>
  <si>
    <t>10/2/4 Távlati ivóvízbázisok fenntartása</t>
  </si>
  <si>
    <t>Országos Fogyatékosügyi Program végrehajtása</t>
  </si>
  <si>
    <t>Akadálymentesítésre fordított költségvetési kiadások:</t>
  </si>
  <si>
    <t>100/1999.(XII.10.) OGY hat.</t>
  </si>
  <si>
    <t>Jeltolmács igénybe vétele biztosított-e</t>
  </si>
  <si>
    <t>Igen:</t>
  </si>
  <si>
    <t>Nem:</t>
  </si>
  <si>
    <t>I jelű tábla</t>
  </si>
  <si>
    <t>H/4 jelű tábla</t>
  </si>
  <si>
    <t>II/2/A-V  számú mell.</t>
  </si>
  <si>
    <t xml:space="preserve">  -</t>
  </si>
  <si>
    <t>..................................................................................................</t>
  </si>
  <si>
    <t>............................</t>
  </si>
  <si>
    <t>eFt</t>
  </si>
  <si>
    <t>Ha nem, a program teljes végrehajtásához szükséges további beruházási szükséglet:</t>
  </si>
  <si>
    <t>2005. évben</t>
  </si>
  <si>
    <t>Befizetési kötelezettség összesen (9+10)</t>
  </si>
  <si>
    <t>Alaptevékenység bevételei összege (07 űrlap 1-6 sor)</t>
  </si>
  <si>
    <t>***Bevételi többlet központi költségvetést megillető 50 %-át a 2005. évi költségvetési beszámoló 42-es űrlapjának</t>
  </si>
  <si>
    <t>(3. ürlap 49. sor, 5. oszlopához)</t>
  </si>
  <si>
    <t>A  2005. évi alaptevékenység előirányzat-maradványának elszámolása</t>
  </si>
  <si>
    <t>(5. ürlap 6. sor, 5. oszlop)</t>
  </si>
  <si>
    <t>a KÖVIZIG-eknél</t>
  </si>
  <si>
    <t>2004 XII.31-ig befizetve</t>
  </si>
  <si>
    <t>2005. évben befizetve</t>
  </si>
  <si>
    <t>2005. után esedékes</t>
  </si>
  <si>
    <t>2004 XII.31-ig befolyt</t>
  </si>
  <si>
    <t>2005. évben befolyt</t>
  </si>
  <si>
    <t>2005. évet követően esedékes</t>
  </si>
  <si>
    <t>J jelű tábla</t>
  </si>
  <si>
    <t xml:space="preserve">Előirányzat összesen </t>
  </si>
  <si>
    <t>Ár és belvízvédelmi művek fenntartására fordított költségvetési források</t>
  </si>
  <si>
    <t>Kiemelt előirányzat megnevezése</t>
  </si>
  <si>
    <t>Munkaadókat terhelő járulékok</t>
  </si>
  <si>
    <t>Egyéb intézményi felhalmozási kiadások</t>
  </si>
  <si>
    <t>Saját költségvetésből</t>
  </si>
  <si>
    <t>Más költségvetési forrásból (forrásonként részletezve)</t>
  </si>
  <si>
    <t>2005. évi maradvány</t>
  </si>
  <si>
    <r>
      <t xml:space="preserve">Összesen </t>
    </r>
    <r>
      <rPr>
        <sz val="12"/>
        <rFont val="Times New Roman"/>
        <family val="1"/>
      </rPr>
      <t>(5. ürlap 21+28. sor, 3. oszlop)</t>
    </r>
    <r>
      <rPr>
        <b/>
        <sz val="12"/>
        <rFont val="Times New Roman"/>
        <family val="1"/>
      </rPr>
      <t>:</t>
    </r>
  </si>
  <si>
    <t>A feladatfinanszírozásba vont előirányzat neve mellé kérjük a feladat/részfeladat számát is feltüntetni.</t>
  </si>
  <si>
    <t>10/2/34 Víz- és környezeti kárelhárítás</t>
  </si>
  <si>
    <t>2005-ben keletkezett előirányzat-maradvány</t>
  </si>
  <si>
    <t xml:space="preserve"> - Alaptevékenység körében végzett szolgáltatások ellenértéke, kivéve a költségvetési szervek által nyereség nélkül továbbszámlázottat</t>
  </si>
  <si>
    <t>10/2/39 Országos Környezeti Kármentesítési Program végrehajtása</t>
  </si>
  <si>
    <t>H/5 jelű tábla</t>
  </si>
  <si>
    <t>Fejezeti  kezelésű előirányzatok terhére vállalt éven túli kötelezettségek</t>
  </si>
  <si>
    <t>Tájékoztató az elnyert nemzetközi pályázatok alapján felhasznált pénzösszegekről</t>
  </si>
  <si>
    <t>ebből önrész</t>
  </si>
  <si>
    <t>Projekt megnevezése/célja</t>
  </si>
  <si>
    <t>Nemz.tám..</t>
  </si>
  <si>
    <t>Önrész</t>
  </si>
  <si>
    <t>K jelű tábla</t>
  </si>
  <si>
    <t>A részmunkaidős és nyugdíjas létszámnak valamennyi cellában teljes munkaidősre átszámítva kell szerepelnie.</t>
  </si>
  <si>
    <t>Alaptevékenység bevételei többletének 50 %-át terhelő befizetési kötelezettség elszámolása</t>
  </si>
  <si>
    <t>Egyéb működési támogatások, kiadások</t>
  </si>
  <si>
    <t>Kelte</t>
  </si>
  <si>
    <t>Szállító neve/címe</t>
  </si>
  <si>
    <t>2005. XII. 31-ig kifizetett összeg</t>
  </si>
  <si>
    <t>Fel nem használt összeg (maradvány)</t>
  </si>
  <si>
    <t>2007. évet követő évek előirányzata terhére</t>
  </si>
  <si>
    <t>2007. évi előirányzat terhére</t>
  </si>
  <si>
    <t>2006. évi előirányzat terhére</t>
  </si>
  <si>
    <t>A felhasználás ütemezése</t>
  </si>
  <si>
    <t>Bruttó összeg</t>
  </si>
  <si>
    <t>Következő évek ütemezése</t>
  </si>
  <si>
    <t>Megvalósítás kezdete, befejezése</t>
  </si>
  <si>
    <t>Nemzetközi pályázati forrás megnevezése</t>
  </si>
  <si>
    <t>Pénzügyi teljesítés</t>
  </si>
  <si>
    <t>adatok ezer forintban</t>
  </si>
  <si>
    <t>Tárgya</t>
  </si>
  <si>
    <t>Kötelezettségvállalás (szerződés, megállapodás, megrendelés)</t>
  </si>
  <si>
    <t>Ócsai tájház múzeum r.népi műeml.tám.</t>
  </si>
  <si>
    <t>Mezőgazd.Vid.Fejl. Min.</t>
  </si>
  <si>
    <t>Erdőfenntartás támogatás  /K-1/</t>
  </si>
  <si>
    <t>Törv.szer.erdőtervi üzemt.térképek tám.</t>
  </si>
  <si>
    <t>MÁK Pály.Tám.</t>
  </si>
  <si>
    <t>Kárpát-med.állatt.faun.genez./NKFP/</t>
  </si>
  <si>
    <t>Kulturális Örökség Min.</t>
  </si>
  <si>
    <t xml:space="preserve"> </t>
  </si>
  <si>
    <t>Költségvetési szerv neve:</t>
  </si>
  <si>
    <t>Duna-Ipoly Nemzeti Park  Igazgatóság</t>
  </si>
  <si>
    <t>N     e    m   l   e  g   e   s</t>
  </si>
  <si>
    <t>N   e   m   l   e   g   e  s</t>
  </si>
  <si>
    <t>N  e   m  l   e   g   e   s</t>
  </si>
  <si>
    <t>N  e  m  l e  g  e  s</t>
  </si>
  <si>
    <t xml:space="preserve">N  e  m  l  e  g  e  s </t>
  </si>
  <si>
    <t>N  e  m  l  e  g  e  s</t>
  </si>
  <si>
    <t>N  e   m  l  e   g  e   s</t>
  </si>
  <si>
    <t>2006. évben</t>
  </si>
  <si>
    <t>(A nemzeti park igazgatóságok 2006. évi földvisszavásárlásai egy sorban szerepeltetendők)</t>
  </si>
  <si>
    <t>2006. I. 1. nyitó</t>
  </si>
  <si>
    <t>2006. XII. 31. záró</t>
  </si>
  <si>
    <t>Alcsúti Arborétum Vértesacsai vízfolyás duzzasztóhoz árapasztó kivit.</t>
  </si>
  <si>
    <t>Hűtőszekrény 52 literes Dometic</t>
  </si>
  <si>
    <t>Fejezeti kezelésű előirányzatoktól 2006. évben átvett feladatok</t>
  </si>
  <si>
    <t>"Balaton intézkedési terv és nagy tavainak véd. "    / 10/2/12/</t>
  </si>
  <si>
    <t>Kölcsönök állománya 2006. XII. 31-én</t>
  </si>
  <si>
    <t>"Víz-és környezeti kárelhárítás"                       /10/2/34/</t>
  </si>
  <si>
    <t>2006.     I. 1.</t>
  </si>
  <si>
    <t>2006. XII. 31.</t>
  </si>
  <si>
    <t>Köztisztviselők illetménybeállási %-a 2006. XII. 31.</t>
  </si>
  <si>
    <t>Önkéntes nyugdíjpénztári tagok részére fizetett munkáltatói támogatás 2006. évben</t>
  </si>
  <si>
    <t>Iskolai végzettség szerint 2006. XII. 31-én</t>
  </si>
  <si>
    <t>Duna-Dráva Cement Műv.</t>
  </si>
  <si>
    <t>Erdei iskolák támogatása</t>
  </si>
  <si>
    <t>Bpest Főv.II.k.Önkorm.</t>
  </si>
  <si>
    <t>Europai Nemz.Park Napok rend.támog.</t>
  </si>
  <si>
    <t>Agrár-környezetgazdálkodási támogatások</t>
  </si>
  <si>
    <t>.</t>
  </si>
  <si>
    <t xml:space="preserve">FVM </t>
  </si>
  <si>
    <t>Vadállomány élőhely fenntartás</t>
  </si>
  <si>
    <t>Anyatehén tartás támogatása</t>
  </si>
  <si>
    <t>ÁESZ Bpi Igazgatóság</t>
  </si>
  <si>
    <t xml:space="preserve">ROYAL Netherland </t>
  </si>
  <si>
    <t>Farmoson pallósor kiépítésének támogatása</t>
  </si>
  <si>
    <t>Területfejl  .Minisztérium</t>
  </si>
  <si>
    <t xml:space="preserve">Ipoly és a Duna vizes élőh.bemut. /interreg/ </t>
  </si>
  <si>
    <t>MOL Nyrt</t>
  </si>
  <si>
    <t>Madármegfigyelő torony felújítás támogatása</t>
  </si>
  <si>
    <t>Érzékeny Természeti Területek támogatása</t>
  </si>
  <si>
    <t xml:space="preserve">  ebből költségvetési befizetés 2007. I.20-ig</t>
  </si>
  <si>
    <t>2006. évi bevételek utáni költségvetési befizetés 2006-ben</t>
  </si>
  <si>
    <t xml:space="preserve"> ebből 2005. évben keletkezett bevételek után 2006. évben teljesített befizetés</t>
  </si>
  <si>
    <t>A Program alapján vásárolt(kisajátított) földterület 2005. XII. 31-ig</t>
  </si>
  <si>
    <t>A Program alapján vásárolt(kisajátított) földterület 2006. évben</t>
  </si>
  <si>
    <t>Az igazgatóság kezelésében lévő földterület 2006. XII. 31-én</t>
  </si>
  <si>
    <t>Saját vagyonkezelésben lévő földterület 2006. XII. 31-én</t>
  </si>
  <si>
    <t>Vagyonhasznosításra bérbe adott földterület 2006. XII. 31-én</t>
  </si>
  <si>
    <t>Fényképezőgép   4 db</t>
  </si>
  <si>
    <t xml:space="preserve">BIZHUB 250 Másológép         </t>
  </si>
  <si>
    <t>Skoda Fábia  személygépkocsi 2 db</t>
  </si>
  <si>
    <t xml:space="preserve">          2006. évi bevételek után a beszámolási időszakban teljesített befizetés</t>
  </si>
  <si>
    <t>2006. évi kifizetések -….fő részére összesen:</t>
  </si>
  <si>
    <t xml:space="preserve">Dinnyési csónaktároló tetőzet felújítása      </t>
  </si>
  <si>
    <t xml:space="preserve">Nagykátai iroda tetőfelújítás    </t>
  </si>
  <si>
    <t xml:space="preserve">Alcsút földkábel kiváltása    </t>
  </si>
  <si>
    <t>Négy tanösvény felújítása</t>
  </si>
  <si>
    <t>Szépvölgyi út 162 ingatlan nyilászáróinak cseréje,lépcső,terasz,kerítés felúj.</t>
  </si>
  <si>
    <t>Program bővítés /WIN munkaügyi ,Coriolis iktató program/</t>
  </si>
  <si>
    <t>Számítógépek 10 db, notebook 5 db,projektor 2 db,nyomtató 1 db</t>
  </si>
  <si>
    <t xml:space="preserve">Földvásárlás                                                                  </t>
  </si>
  <si>
    <t xml:space="preserve">Esztergomi  lőtér  épitmények bontási terv készíttetése    </t>
  </si>
  <si>
    <t xml:space="preserve">Ipolyvecén  víz-csatorna  bekötés,kerítés építés               </t>
  </si>
  <si>
    <r>
      <t xml:space="preserve">Halászógép                  </t>
    </r>
    <r>
      <rPr>
        <b/>
        <i/>
        <sz val="12"/>
        <rFont val="Times New Roman"/>
        <family val="1"/>
      </rPr>
      <t xml:space="preserve">        </t>
    </r>
    <r>
      <rPr>
        <sz val="12"/>
        <rFont val="Times New Roman"/>
        <family val="1"/>
      </rPr>
      <t xml:space="preserve">                                      </t>
    </r>
  </si>
  <si>
    <t xml:space="preserve">Gödörfúró  1 db                                                          </t>
  </si>
  <si>
    <t>Duna-Ipoly Nemzeti Park Igazgatóság</t>
  </si>
  <si>
    <t>Erdőtelepítés, facsúzda beszerz./mobil/          Life Szénások</t>
  </si>
  <si>
    <t>Vadvédelmi kerítés bontás,építés    Life  Szénások</t>
  </si>
  <si>
    <t>Aljnyövényzet tisztító   5 db, fűnyíró 1 db        Közmunka</t>
  </si>
  <si>
    <t xml:space="preserve">Land Rover  gépkocsi vás.                            Interreg </t>
  </si>
  <si>
    <t xml:space="preserve">Halászógép, túra kenú                                   Interreg </t>
  </si>
  <si>
    <t xml:space="preserve">Fényképezőgép, notebook 2db                BIT        </t>
  </si>
  <si>
    <t>Farmosi  pallósor tanösvény        Holland támogatás</t>
  </si>
  <si>
    <t xml:space="preserve">Villanypásztor            Pannon gyep  Life    </t>
  </si>
  <si>
    <t>Információs táblák     Pannon gyep  Life</t>
  </si>
  <si>
    <t xml:space="preserve">Aljnövényzet tisztító   Pannon gyep  Life        </t>
  </si>
  <si>
    <t>Budai TK iroda elektr. felújít.</t>
  </si>
  <si>
    <t>N   e  m  l  e   g   e  s</t>
  </si>
  <si>
    <t>N   e  m  l   e  g  e   s</t>
  </si>
  <si>
    <t>N   e   m   l  e   g   e   s</t>
  </si>
  <si>
    <t>N   e    m   l   e  g   e   s</t>
  </si>
  <si>
    <t>2006. év előtt</t>
  </si>
  <si>
    <t>Akadálymentesítés 2006. év végével teljes körűen megoldott-e:</t>
  </si>
  <si>
    <t>Egyéb, a programhoz tartozó intézkedések 2006. évben:</t>
  </si>
  <si>
    <r>
      <t xml:space="preserve">"Természetvédelmi nemzetközi pályáz.támog." /10/2/40/ </t>
    </r>
    <r>
      <rPr>
        <sz val="12"/>
        <rFont val="Times New Roman CE"/>
        <family val="1"/>
      </rPr>
      <t xml:space="preserve">                      1.Pannon tölgyesek és dol.gyep. élőh.rek.Kis-ésNagyszénások                          2.Az Ipoly és a Duna viz.élőh.bemut. Natura 2000 monitoring                           3.A kék vércse védelme a Pannon régióban /LIFE Nature/                         4. Pannon gyeptip.élőh.kez.Magyarorsz./LIFE Nature/</t>
    </r>
  </si>
  <si>
    <t>07/05</t>
  </si>
  <si>
    <t>07/06</t>
  </si>
  <si>
    <t>07/09</t>
  </si>
  <si>
    <t>Befizetési kötelezettséggel terhelt bevételek  (1-2+3+4)</t>
  </si>
  <si>
    <t xml:space="preserve">   ennek 5 %-a</t>
  </si>
  <si>
    <t>Befizetési kötelezettség (hátralék) 2006. XII. 31-én (7-8)</t>
  </si>
  <si>
    <t>Nem teljesített befizetési kötelezettség (9-10)</t>
  </si>
  <si>
    <t>A beszámoló 3. űrlap 49.sorának 5. oszlopában szereplő összeg</t>
  </si>
  <si>
    <t>Meghatározott bevételeket terhelő 5 %-os befizetési kötelezettség elszámolása</t>
  </si>
  <si>
    <t xml:space="preserve">Jogszabályban meghatározott bevételek felsorolása                               </t>
  </si>
  <si>
    <t xml:space="preserve">2006. előtt </t>
  </si>
  <si>
    <t xml:space="preserve">2007. évben biztosítandó </t>
  </si>
  <si>
    <t xml:space="preserve">2007. utáni években biztosítandó </t>
  </si>
  <si>
    <t>LIFE</t>
  </si>
  <si>
    <t>Szénások</t>
  </si>
  <si>
    <t>LIFE05 NAT/H/000122</t>
  </si>
  <si>
    <t>Kék vércse védelme</t>
  </si>
  <si>
    <t>LIFE05 NAT/H/000117</t>
  </si>
  <si>
    <t>Pannon gyeptípusok kezelése</t>
  </si>
  <si>
    <t>Interreg HUSKUA05/01/252</t>
  </si>
  <si>
    <t>Duna-Ipoly vizes élőhelyei</t>
  </si>
  <si>
    <t>Intézmény megnevezése : Duna-Ipoly Nemzeti Park Igazgatóság</t>
  </si>
  <si>
    <t>A  2006. évi alaptevékenység előirányzat-maradványának elszámolása</t>
  </si>
  <si>
    <t>Munkaad. terhelő                    járulékok</t>
  </si>
  <si>
    <t>Működ c. átadott pénzeszk</t>
  </si>
  <si>
    <t>Felhalm c. átadott pénzeszk</t>
  </si>
  <si>
    <t>Előző évek felhasználatlan előirányzat-maradványa (42/08 sor /4 oszlop)</t>
  </si>
  <si>
    <t xml:space="preserve"> = létszámcsökkentés miatti támogatás fel nem használt része</t>
  </si>
  <si>
    <t xml:space="preserve"> = BIT 2006</t>
  </si>
  <si>
    <r>
      <t xml:space="preserve">Önrevízió alapján elvonásra felajánlott előir. maradvány összesen :                              /42/(11+12) sor 4 oszlop/                                        </t>
    </r>
    <r>
      <rPr>
        <sz val="10"/>
        <rFont val="Times New Roman CE"/>
        <family val="1"/>
      </rPr>
      <t>/ = (a+b+c)/</t>
    </r>
  </si>
  <si>
    <r>
      <t xml:space="preserve">b) jogszabályon alapuló előirányzatok maradványa </t>
    </r>
    <r>
      <rPr>
        <i/>
        <sz val="10"/>
        <rFont val="Times New Roman CE"/>
        <family val="1"/>
      </rPr>
      <t>/217/1998 Krend 66.§ (6) bek./</t>
    </r>
  </si>
  <si>
    <t>2006. évi kötelezettség-vállalással terhelt előirányzat-maradvány levezetése</t>
  </si>
  <si>
    <t>10/2/6 Szigetközi térség kárainak mérséklése</t>
  </si>
  <si>
    <t>10/2/7 Nemzetközi tagdíjak</t>
  </si>
  <si>
    <t>10/2/8 Szigetközi vízpótlással kapcsolatos működési kiadások</t>
  </si>
  <si>
    <t>10/2/9 Üvegházhatású gázok kibocsátásának csökkentésével összefüggő feladatok</t>
  </si>
  <si>
    <t>10/2/10 Kutatási feladatok</t>
  </si>
  <si>
    <t>10/2/12 Balaton intézkedési terv és nagy tavaink véd. pr.</t>
  </si>
  <si>
    <t>10/2/35 természetvédelmi kártalanítás</t>
  </si>
  <si>
    <t>10/2/37 Hulladékkezelési- és gazdálkodási feladatok</t>
  </si>
  <si>
    <t>10/2/40 Természetvédelmi nemzetközi pályázatok támogatása</t>
  </si>
  <si>
    <t>10/2/42 Környezetvédelmi operatív programok megalapozása</t>
  </si>
  <si>
    <t xml:space="preserve">MOL Rt </t>
  </si>
  <si>
    <t>LIFE-03/NAT/H/000167 program</t>
  </si>
  <si>
    <t xml:space="preserve"> - 2006. évi 5 %-os befizetési kötelezettség</t>
  </si>
  <si>
    <t xml:space="preserve">        Közbeszerzési eljárás</t>
  </si>
  <si>
    <r>
      <t xml:space="preserve"> - Támogatási célprogram :                                                                          </t>
    </r>
    <r>
      <rPr>
        <b/>
        <sz val="10"/>
        <rFont val="Times New Roman CE"/>
        <family val="1"/>
      </rPr>
      <t>10/8 KÖVICE : Környezetvédelmi és vízügyi célelőirányzat</t>
    </r>
    <r>
      <rPr>
        <sz val="10"/>
        <rFont val="Times New Roman CE"/>
        <family val="1"/>
      </rPr>
      <t xml:space="preserve"> tételesen</t>
    </r>
  </si>
  <si>
    <r>
      <t xml:space="preserve"> - Központi beruházások előirányzat-maradványa </t>
    </r>
    <r>
      <rPr>
        <sz val="10"/>
        <rFont val="Times New Roman CE"/>
        <family val="1"/>
      </rPr>
      <t>(saját forrás)</t>
    </r>
    <r>
      <rPr>
        <sz val="11"/>
        <rFont val="Times New Roman CE"/>
        <family val="1"/>
      </rPr>
      <t xml:space="preserve">: </t>
    </r>
  </si>
  <si>
    <r>
      <t xml:space="preserve"> - Átvett pénzeszközök áthúzódó kifizetései </t>
    </r>
    <r>
      <rPr>
        <sz val="10"/>
        <rFont val="Times New Roman CE"/>
        <family val="1"/>
      </rPr>
      <t xml:space="preserve">(az átadó megnevezésével, tételesen)                                     </t>
    </r>
    <r>
      <rPr>
        <b/>
        <sz val="10"/>
        <rFont val="Times New Roman CE"/>
        <family val="1"/>
      </rPr>
      <t>(kivéve KÖVICE, melyet az 1-es oldalon kell szerepeltetni)</t>
    </r>
  </si>
  <si>
    <r>
      <t xml:space="preserve">        Szállítói </t>
    </r>
    <r>
      <rPr>
        <b/>
        <sz val="10"/>
        <rFont val="Times New Roman CE"/>
        <family val="1"/>
      </rPr>
      <t>megrendeléssel</t>
    </r>
    <r>
      <rPr>
        <sz val="10"/>
        <rFont val="Times New Roman CE"/>
        <family val="1"/>
      </rPr>
      <t xml:space="preserve"> terhelt kötelezettség</t>
    </r>
  </si>
  <si>
    <r>
      <t xml:space="preserve">        Szállítói </t>
    </r>
    <r>
      <rPr>
        <b/>
        <sz val="10"/>
        <rFont val="Times New Roman CE"/>
        <family val="1"/>
      </rPr>
      <t>szerződéssel</t>
    </r>
    <r>
      <rPr>
        <sz val="10"/>
        <rFont val="Times New Roman CE"/>
        <family val="1"/>
      </rPr>
      <t xml:space="preserve"> terhelt kötelezettség</t>
    </r>
  </si>
  <si>
    <r>
      <t>Kötelezettségvállalással terhelt előirányzat-maradvány mindösszesen:</t>
    </r>
    <r>
      <rPr>
        <sz val="11"/>
        <rFont val="Times New Roman CE"/>
        <family val="1"/>
      </rPr>
      <t xml:space="preserve"> (1.és 2. oldal = II/A melléklet azonos sora)</t>
    </r>
  </si>
  <si>
    <t>Duna-Ipoly Nemzeti Park Igzagtóság</t>
  </si>
  <si>
    <t xml:space="preserve">Notebook                 </t>
  </si>
  <si>
    <t xml:space="preserve">Freelander gépkocsi  </t>
  </si>
  <si>
    <t xml:space="preserve">Légi fotók                                                     Interreg                                             </t>
  </si>
  <si>
    <t xml:space="preserve">Merkuri motorral, utánfutóval csónak            </t>
  </si>
  <si>
    <t xml:space="preserve">Panasonic dig .fényképezőgép   </t>
  </si>
  <si>
    <t xml:space="preserve">GPS 2 db, notebook l db            </t>
  </si>
  <si>
    <t xml:space="preserve">Ford Ranger                            </t>
  </si>
  <si>
    <t>Erdőtelepítés</t>
  </si>
  <si>
    <t xml:space="preserve">Légi fotók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</si>
</sst>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\ ;\(\$#,##0\)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"/>
    <numFmt numFmtId="169" formatCode="0.0"/>
    <numFmt numFmtId="170" formatCode="000000"/>
    <numFmt numFmtId="171" formatCode="s\i"/>
    <numFmt numFmtId="172" formatCode="#,##0.000"/>
    <numFmt numFmtId="173" formatCode="0.000"/>
    <numFmt numFmtId="174" formatCode="\$#,##0\ ;[Red]\(\$#,##0\)"/>
    <numFmt numFmtId="175" formatCode="\$#,##0.00\ ;\(\$#,##0.00\)"/>
    <numFmt numFmtId="176" formatCode="\$#,##0.00\ ;[Red]\(\$#,##0.00\)"/>
    <numFmt numFmtId="177" formatCode="#\ ?/?"/>
    <numFmt numFmtId="178" formatCode="#\ ??/??"/>
    <numFmt numFmtId="179" formatCode="m/d/yy"/>
    <numFmt numFmtId="180" formatCode="d\-mmm\-yy"/>
    <numFmt numFmtId="181" formatCode="d\-mmm"/>
    <numFmt numFmtId="182" formatCode="mmm\-yy"/>
    <numFmt numFmtId="183" formatCode="m/d/yy\ h:mm"/>
    <numFmt numFmtId="184" formatCode="m/d"/>
    <numFmt numFmtId="185" formatCode="0.0%"/>
    <numFmt numFmtId="186" formatCode="#,##0\ &quot;mk&quot;;\-#,##0\ &quot;mk&quot;"/>
    <numFmt numFmtId="187" formatCode="#,##0\ &quot;mk&quot;;[Red]\-#,##0\ &quot;mk&quot;"/>
    <numFmt numFmtId="188" formatCode="#,##0.00\ &quot;mk&quot;;\-#,##0.00\ &quot;mk&quot;"/>
    <numFmt numFmtId="189" formatCode="#,##0.00\ &quot;mk&quot;;[Red]\-#,##0.00\ &quot;mk&quot;"/>
    <numFmt numFmtId="190" formatCode="_-* #,##0\ &quot;mk&quot;_-;\-* #,##0\ &quot;mk&quot;_-;_-* &quot;-&quot;\ &quot;mk&quot;_-;_-@_-"/>
    <numFmt numFmtId="191" formatCode="_-* #,##0\ _m_k_-;\-* #,##0\ _m_k_-;_-* &quot;-&quot;\ _m_k_-;_-@_-"/>
    <numFmt numFmtId="192" formatCode="_-* #,##0.00\ &quot;mk&quot;_-;\-* #,##0.00\ &quot;mk&quot;_-;_-* &quot;-&quot;??\ &quot;mk&quot;_-;_-@_-"/>
    <numFmt numFmtId="193" formatCode="_-* #,##0.00\ _m_k_-;\-* #,##0.00\ _m_k_-;_-* &quot;-&quot;??\ _m_k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0000\-0\-00"/>
    <numFmt numFmtId="203" formatCode="&quot;H-&quot;0000"/>
    <numFmt numFmtId="204" formatCode="#,##0_-\ &quot;Ft&quot;;#,##0\-\ &quot;Ft&quot;"/>
    <numFmt numFmtId="205" formatCode="#,##0_-\ &quot;Ft&quot;;[Red]#,##0\-\ &quot;Ft&quot;"/>
    <numFmt numFmtId="206" formatCode="#,##0.00_-\ &quot;Ft&quot;;#,##0.00\-\ &quot;Ft&quot;"/>
    <numFmt numFmtId="207" formatCode="#,##0.00_-\ &quot;Ft&quot;;[Red]#,##0.00\-\ &quot;Ft&quot;"/>
    <numFmt numFmtId="208" formatCode="_ * #,##0_-\ &quot;Ft&quot;_ ;_ * #,##0\-\ &quot;Ft&quot;_ ;_ * &quot;-&quot;_-\ &quot;Ft&quot;_ ;_ @_ "/>
    <numFmt numFmtId="209" formatCode="_ * #,##0_-\ _F_t_ ;_ * #,##0\-\ _F_t_ ;_ * &quot;-&quot;_-\ _F_t_ ;_ @_ "/>
    <numFmt numFmtId="210" formatCode="_ * #,##0.00_-\ &quot;Ft&quot;_ ;_ * #,##0.00\-\ &quot;Ft&quot;_ ;_ * &quot;-&quot;??_-\ &quot;Ft&quot;_ ;_ @_ "/>
    <numFmt numFmtId="211" formatCode="_ * #,##0.00_-\ _F_t_ ;_ * #,##0.00\-\ _F_t_ ;_ * &quot;-&quot;??_-\ _F_t_ ;_ @_ "/>
    <numFmt numFmtId="212" formatCode="&quot;Ft&quot;#,##0;&quot;Ft&quot;\-#,##0"/>
    <numFmt numFmtId="213" formatCode="&quot;Ft&quot;#,##0;[Red]&quot;Ft&quot;\-#,##0"/>
    <numFmt numFmtId="214" formatCode="&quot;Ft&quot;#,##0.00;&quot;Ft&quot;\-#,##0.00"/>
    <numFmt numFmtId="215" formatCode="&quot;Ft&quot;#,##0.00;[Red]&quot;Ft&quot;\-#,##0.00"/>
    <numFmt numFmtId="216" formatCode="_ &quot;Ft&quot;* #,##0_ ;_ &quot;Ft&quot;* \-#,##0_ ;_ &quot;Ft&quot;* &quot;-&quot;_ ;_ @_ "/>
    <numFmt numFmtId="217" formatCode="_ * #,##0_ ;_ * \-#,##0_ ;_ * &quot;-&quot;_ ;_ @_ "/>
    <numFmt numFmtId="218" formatCode="_ &quot;Ft&quot;* #,##0.00_ ;_ &quot;Ft&quot;* \-#,##0.00_ ;_ &quot;Ft&quot;* &quot;-&quot;??_ ;_ @_ "/>
    <numFmt numFmtId="219" formatCode="_ * #,##0.00_ ;_ * \-#,##0.00_ ;_ * &quot;-&quot;??_ ;_ @_ "/>
    <numFmt numFmtId="220" formatCode="#,##0.0\ ;[Red]\-#,##0.0\ "/>
    <numFmt numFmtId="221" formatCode="#,##0\ ;[Red]\-#,##0\ "/>
    <numFmt numFmtId="222" formatCode="#,##0.0\ _F_t;[Red]\-#,##0.0\ _F_t"/>
    <numFmt numFmtId="223" formatCode="[$-40E]yyyy\.\ mmmm\ d\.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22"/>
      <name val="Times New Roman"/>
      <family val="0"/>
    </font>
    <font>
      <sz val="18"/>
      <color indexed="22"/>
      <name val="Times New Roman"/>
      <family val="0"/>
    </font>
    <font>
      <sz val="8"/>
      <color indexed="22"/>
      <name val="Times New Roman"/>
      <family val="0"/>
    </font>
    <font>
      <u val="single"/>
      <sz val="12"/>
      <color indexed="12"/>
      <name val="Arial CE"/>
      <family val="0"/>
    </font>
    <font>
      <u val="single"/>
      <sz val="12"/>
      <color indexed="20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2"/>
      <name val="Arial CE"/>
      <family val="0"/>
    </font>
    <font>
      <sz val="8"/>
      <name val="MS Sans Serif"/>
      <family val="0"/>
    </font>
    <font>
      <sz val="10"/>
      <name val="Times New Roman CE"/>
      <family val="1"/>
    </font>
    <font>
      <b/>
      <u val="single"/>
      <sz val="12"/>
      <name val="Times New Roman CE"/>
      <family val="0"/>
    </font>
    <font>
      <b/>
      <u val="single"/>
      <sz val="11"/>
      <name val="Times New Roman CE"/>
      <family val="1"/>
    </font>
    <font>
      <b/>
      <sz val="14"/>
      <name val="Times New Roman CE"/>
      <family val="0"/>
    </font>
    <font>
      <b/>
      <sz val="13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1"/>
    </font>
    <font>
      <sz val="11"/>
      <name val="Times New Roman CE"/>
      <family val="1"/>
    </font>
    <font>
      <b/>
      <u val="single"/>
      <sz val="10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0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 CE"/>
      <family val="1"/>
    </font>
    <font>
      <u val="single"/>
      <sz val="12"/>
      <name val="Times New Roman"/>
      <family val="1"/>
    </font>
    <font>
      <u val="single"/>
      <sz val="12"/>
      <name val="Times New Roman CE"/>
      <family val="1"/>
    </font>
    <font>
      <b/>
      <sz val="14"/>
      <name val="Times New Roman"/>
      <family val="1"/>
    </font>
    <font>
      <sz val="12"/>
      <name val="MS Sans Serif"/>
      <family val="0"/>
    </font>
    <font>
      <sz val="8"/>
      <name val="Times New Roman CE"/>
      <family val="0"/>
    </font>
    <font>
      <b/>
      <i/>
      <sz val="11"/>
      <name val="Times New Roman CE"/>
      <family val="1"/>
    </font>
    <font>
      <b/>
      <i/>
      <sz val="12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1" applyNumberFormat="0" applyFont="0" applyFill="0" applyAlignment="0" applyProtection="0"/>
  </cellStyleXfs>
  <cellXfs count="384">
    <xf numFmtId="0" fontId="0" fillId="0" borderId="0" xfId="0" applyAlignment="1">
      <alignment/>
    </xf>
    <xf numFmtId="0" fontId="13" fillId="0" borderId="0" xfId="27" applyFont="1" applyBorder="1">
      <alignment/>
      <protection/>
    </xf>
    <xf numFmtId="0" fontId="13" fillId="0" borderId="0" xfId="27" applyFont="1" applyBorder="1">
      <alignment/>
      <protection/>
    </xf>
    <xf numFmtId="0" fontId="13" fillId="0" borderId="0" xfId="27" applyFont="1">
      <alignment/>
      <protection/>
    </xf>
    <xf numFmtId="0" fontId="14" fillId="0" borderId="0" xfId="27" applyFont="1" applyAlignment="1">
      <alignment horizontal="left" vertical="top"/>
      <protection/>
    </xf>
    <xf numFmtId="0" fontId="9" fillId="0" borderId="0" xfId="27" applyFont="1">
      <alignment/>
      <protection/>
    </xf>
    <xf numFmtId="0" fontId="16" fillId="0" borderId="0" xfId="27" applyFont="1" applyBorder="1" applyAlignment="1">
      <alignment horizontal="centerContinuous" vertical="center"/>
      <protection/>
    </xf>
    <xf numFmtId="0" fontId="17" fillId="0" borderId="0" xfId="27" applyFont="1" applyBorder="1" applyAlignment="1">
      <alignment horizontal="left" vertical="center"/>
      <protection/>
    </xf>
    <xf numFmtId="0" fontId="9" fillId="0" borderId="0" xfId="27" applyFont="1" applyBorder="1" applyAlignment="1">
      <alignment horizontal="centerContinuous" vertical="center"/>
      <protection/>
    </xf>
    <xf numFmtId="0" fontId="9" fillId="0" borderId="0" xfId="27" applyFont="1" applyBorder="1">
      <alignment/>
      <protection/>
    </xf>
    <xf numFmtId="0" fontId="9" fillId="0" borderId="0" xfId="27">
      <alignment/>
      <protection/>
    </xf>
    <xf numFmtId="0" fontId="18" fillId="0" borderId="0" xfId="27" applyFont="1" applyAlignment="1">
      <alignment horizontal="left"/>
      <protection/>
    </xf>
    <xf numFmtId="0" fontId="19" fillId="0" borderId="0" xfId="27" applyFont="1" applyAlignment="1">
      <alignment horizontal="left"/>
      <protection/>
    </xf>
    <xf numFmtId="0" fontId="19" fillId="0" borderId="2" xfId="27" applyFont="1" applyBorder="1" applyAlignment="1" applyProtection="1">
      <alignment horizontal="center"/>
      <protection locked="0"/>
    </xf>
    <xf numFmtId="0" fontId="19" fillId="0" borderId="3" xfId="27" applyFont="1" applyBorder="1" applyAlignment="1">
      <alignment horizontal="center"/>
      <protection/>
    </xf>
    <xf numFmtId="0" fontId="13" fillId="0" borderId="4" xfId="32" applyFont="1" applyBorder="1" applyAlignment="1">
      <alignment horizontal="center" vertical="top" wrapText="1"/>
      <protection/>
    </xf>
    <xf numFmtId="0" fontId="19" fillId="0" borderId="5" xfId="27" applyFont="1" applyBorder="1" applyAlignment="1">
      <alignment horizontal="center" vertical="top"/>
      <protection/>
    </xf>
    <xf numFmtId="0" fontId="18" fillId="0" borderId="0" xfId="27" applyFont="1">
      <alignment/>
      <protection/>
    </xf>
    <xf numFmtId="0" fontId="19" fillId="0" borderId="4" xfId="27" applyFont="1" applyBorder="1" applyAlignment="1">
      <alignment horizontal="center" vertical="center"/>
      <protection/>
    </xf>
    <xf numFmtId="0" fontId="19" fillId="0" borderId="6" xfId="27" applyFont="1" applyBorder="1" applyAlignment="1">
      <alignment vertical="center"/>
      <protection/>
    </xf>
    <xf numFmtId="3" fontId="20" fillId="0" borderId="4" xfId="27" applyNumberFormat="1" applyFont="1" applyBorder="1" applyAlignment="1">
      <alignment vertical="center"/>
      <protection/>
    </xf>
    <xf numFmtId="3" fontId="20" fillId="0" borderId="7" xfId="27" applyNumberFormat="1" applyFont="1" applyBorder="1" applyAlignment="1">
      <alignment vertical="center"/>
      <protection/>
    </xf>
    <xf numFmtId="0" fontId="9" fillId="0" borderId="0" xfId="27" applyFont="1" applyAlignment="1">
      <alignment vertical="center"/>
      <protection/>
    </xf>
    <xf numFmtId="0" fontId="13" fillId="0" borderId="8" xfId="27" applyFont="1" applyBorder="1" applyAlignment="1">
      <alignment horizontal="center" vertical="center"/>
      <protection/>
    </xf>
    <xf numFmtId="0" fontId="19" fillId="0" borderId="9" xfId="27" applyFont="1" applyBorder="1" applyAlignment="1">
      <alignment vertical="center"/>
      <protection/>
    </xf>
    <xf numFmtId="3" fontId="20" fillId="0" borderId="10" xfId="27" applyNumberFormat="1" applyFont="1" applyBorder="1" applyAlignment="1">
      <alignment vertical="center"/>
      <protection/>
    </xf>
    <xf numFmtId="0" fontId="20" fillId="0" borderId="5" xfId="27" applyFont="1" applyBorder="1" applyAlignment="1">
      <alignment vertical="center"/>
      <protection/>
    </xf>
    <xf numFmtId="0" fontId="9" fillId="0" borderId="0" xfId="27" applyAlignment="1">
      <alignment vertical="center"/>
      <protection/>
    </xf>
    <xf numFmtId="0" fontId="19" fillId="0" borderId="11" xfId="27" applyFont="1" applyBorder="1" applyAlignment="1">
      <alignment vertical="center"/>
      <protection/>
    </xf>
    <xf numFmtId="3" fontId="20" fillId="0" borderId="12" xfId="27" applyNumberFormat="1" applyFont="1" applyBorder="1" applyAlignment="1">
      <alignment vertical="center"/>
      <protection/>
    </xf>
    <xf numFmtId="0" fontId="19" fillId="0" borderId="2" xfId="27" applyFont="1" applyBorder="1" applyAlignment="1">
      <alignment horizontal="center" vertical="center"/>
      <protection/>
    </xf>
    <xf numFmtId="0" fontId="19" fillId="0" borderId="3" xfId="27" applyFont="1" applyBorder="1" applyAlignment="1">
      <alignment vertical="center"/>
      <protection/>
    </xf>
    <xf numFmtId="0" fontId="19" fillId="0" borderId="8" xfId="27" applyFont="1" applyBorder="1" applyAlignment="1">
      <alignment horizontal="center" vertical="center"/>
      <protection/>
    </xf>
    <xf numFmtId="3" fontId="20" fillId="0" borderId="13" xfId="27" applyNumberFormat="1" applyFont="1" applyBorder="1" applyAlignment="1">
      <alignment vertical="center"/>
      <protection/>
    </xf>
    <xf numFmtId="0" fontId="13" fillId="0" borderId="14" xfId="27" applyFont="1" applyBorder="1" applyAlignment="1">
      <alignment vertical="center"/>
      <protection/>
    </xf>
    <xf numFmtId="0" fontId="13" fillId="0" borderId="11" xfId="27" applyFont="1" applyBorder="1" applyAlignment="1">
      <alignment vertical="center"/>
      <protection/>
    </xf>
    <xf numFmtId="3" fontId="20" fillId="0" borderId="8" xfId="27" applyNumberFormat="1" applyFont="1" applyBorder="1" applyAlignment="1">
      <alignment vertical="center"/>
      <protection/>
    </xf>
    <xf numFmtId="0" fontId="13" fillId="0" borderId="15" xfId="27" applyFont="1" applyBorder="1" applyAlignment="1">
      <alignment vertical="center"/>
      <protection/>
    </xf>
    <xf numFmtId="0" fontId="9" fillId="0" borderId="0" xfId="27" applyFont="1" applyBorder="1" applyAlignment="1">
      <alignment vertical="center"/>
      <protection/>
    </xf>
    <xf numFmtId="0" fontId="20" fillId="0" borderId="0" xfId="27" applyFont="1">
      <alignment/>
      <protection/>
    </xf>
    <xf numFmtId="0" fontId="22" fillId="0" borderId="0" xfId="27" applyFont="1" applyBorder="1" applyAlignment="1">
      <alignment horizontal="center"/>
      <protection/>
    </xf>
    <xf numFmtId="0" fontId="13" fillId="0" borderId="16" xfId="32" applyFont="1" applyBorder="1" applyAlignment="1">
      <alignment horizontal="center"/>
      <protection/>
    </xf>
    <xf numFmtId="0" fontId="23" fillId="0" borderId="16" xfId="27" applyFont="1" applyBorder="1" applyAlignment="1">
      <alignment horizontal="right"/>
      <protection/>
    </xf>
    <xf numFmtId="0" fontId="18" fillId="0" borderId="4" xfId="27" applyFont="1" applyBorder="1" applyAlignment="1">
      <alignment horizontal="left" vertical="center"/>
      <protection/>
    </xf>
    <xf numFmtId="0" fontId="20" fillId="0" borderId="0" xfId="28" applyFont="1" applyBorder="1">
      <alignment/>
      <protection/>
    </xf>
    <xf numFmtId="0" fontId="9" fillId="0" borderId="0" xfId="27" applyBorder="1">
      <alignment/>
      <protection/>
    </xf>
    <xf numFmtId="0" fontId="20" fillId="0" borderId="0" xfId="27" applyFont="1" applyBorder="1">
      <alignment/>
      <protection/>
    </xf>
    <xf numFmtId="0" fontId="13" fillId="0" borderId="0" xfId="32" applyFont="1" applyBorder="1" applyAlignment="1">
      <alignment horizontal="center"/>
      <protection/>
    </xf>
    <xf numFmtId="0" fontId="23" fillId="0" borderId="0" xfId="27" applyFont="1" applyBorder="1" applyAlignment="1">
      <alignment horizontal="right"/>
      <protection/>
    </xf>
    <xf numFmtId="0" fontId="19" fillId="0" borderId="4" xfId="32" applyFont="1" applyBorder="1" applyAlignment="1">
      <alignment horizontal="center" vertical="top" wrapText="1"/>
      <protection/>
    </xf>
    <xf numFmtId="0" fontId="9" fillId="0" borderId="0" xfId="0" applyFont="1" applyAlignment="1">
      <alignment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justify"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5" fillId="0" borderId="0" xfId="0" applyFont="1" applyBorder="1" applyAlignment="1">
      <alignment horizontal="right" vertical="top" wrapText="1"/>
    </xf>
    <xf numFmtId="0" fontId="25" fillId="0" borderId="4" xfId="0" applyFont="1" applyBorder="1" applyAlignment="1">
      <alignment horizontal="justify" vertical="top" wrapText="1"/>
    </xf>
    <xf numFmtId="0" fontId="25" fillId="0" borderId="4" xfId="0" applyFont="1" applyBorder="1" applyAlignment="1">
      <alignment horizontal="left" vertical="top" wrapText="1"/>
    </xf>
    <xf numFmtId="0" fontId="2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4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justify"/>
    </xf>
    <xf numFmtId="0" fontId="9" fillId="0" borderId="0" xfId="0" applyFont="1" applyBorder="1" applyAlignment="1">
      <alignment horizontal="left" wrapText="1"/>
    </xf>
    <xf numFmtId="0" fontId="29" fillId="0" borderId="0" xfId="0" applyFont="1" applyAlignment="1">
      <alignment horizontal="right"/>
    </xf>
    <xf numFmtId="3" fontId="9" fillId="0" borderId="4" xfId="0" applyNumberFormat="1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30" fillId="0" borderId="0" xfId="0" applyFont="1" applyAlignment="1">
      <alignment horizontal="justify"/>
    </xf>
    <xf numFmtId="0" fontId="18" fillId="0" borderId="0" xfId="0" applyFont="1" applyAlignment="1">
      <alignment horizontal="left" indent="12"/>
    </xf>
    <xf numFmtId="0" fontId="31" fillId="0" borderId="0" xfId="0" applyFont="1" applyAlignment="1">
      <alignment/>
    </xf>
    <xf numFmtId="0" fontId="9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8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8" fillId="0" borderId="4" xfId="0" applyFont="1" applyBorder="1" applyAlignment="1">
      <alignment horizontal="justify" vertical="top" wrapText="1"/>
    </xf>
    <xf numFmtId="0" fontId="29" fillId="0" borderId="0" xfId="0" applyFont="1" applyAlignment="1">
      <alignment/>
    </xf>
    <xf numFmtId="0" fontId="27" fillId="0" borderId="4" xfId="0" applyFont="1" applyBorder="1" applyAlignment="1">
      <alignment horizontal="center" vertical="top" wrapText="1"/>
    </xf>
    <xf numFmtId="0" fontId="27" fillId="1" borderId="4" xfId="0" applyFont="1" applyFill="1" applyBorder="1" applyAlignment="1">
      <alignment horizontal="center" vertical="top" wrapText="1"/>
    </xf>
    <xf numFmtId="3" fontId="25" fillId="0" borderId="4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33" fillId="0" borderId="4" xfId="0" applyNumberFormat="1" applyFont="1" applyBorder="1" applyAlignment="1">
      <alignment/>
    </xf>
    <xf numFmtId="0" fontId="0" fillId="0" borderId="0" xfId="0" applyAlignment="1">
      <alignment horizontal="left"/>
    </xf>
    <xf numFmtId="0" fontId="29" fillId="0" borderId="0" xfId="0" applyFont="1" applyAlignment="1">
      <alignment horizontal="left" indent="15"/>
    </xf>
    <xf numFmtId="3" fontId="18" fillId="0" borderId="4" xfId="0" applyNumberFormat="1" applyFont="1" applyBorder="1" applyAlignment="1">
      <alignment horizontal="center" vertical="top" wrapText="1"/>
    </xf>
    <xf numFmtId="0" fontId="25" fillId="0" borderId="6" xfId="0" applyFont="1" applyBorder="1" applyAlignment="1">
      <alignment/>
    </xf>
    <xf numFmtId="0" fontId="27" fillId="0" borderId="4" xfId="0" applyFont="1" applyBorder="1" applyAlignment="1">
      <alignment horizontal="justify" vertical="top" wrapText="1"/>
    </xf>
    <xf numFmtId="3" fontId="25" fillId="0" borderId="4" xfId="0" applyNumberFormat="1" applyFont="1" applyBorder="1" applyAlignment="1">
      <alignment horizontal="center" vertical="top" wrapText="1"/>
    </xf>
    <xf numFmtId="3" fontId="25" fillId="0" borderId="6" xfId="0" applyNumberFormat="1" applyFont="1" applyBorder="1" applyAlignment="1">
      <alignment/>
    </xf>
    <xf numFmtId="0" fontId="25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3" fontId="25" fillId="0" borderId="4" xfId="0" applyNumberFormat="1" applyFont="1" applyBorder="1" applyAlignment="1">
      <alignment horizontal="justify" vertical="top" wrapText="1"/>
    </xf>
    <xf numFmtId="3" fontId="27" fillId="0" borderId="4" xfId="0" applyNumberFormat="1" applyFont="1" applyBorder="1" applyAlignment="1">
      <alignment horizontal="justify" vertical="top" wrapText="1"/>
    </xf>
    <xf numFmtId="3" fontId="27" fillId="0" borderId="4" xfId="0" applyNumberFormat="1" applyFont="1" applyBorder="1" applyAlignment="1">
      <alignment horizontal="center" vertical="top" wrapText="1"/>
    </xf>
    <xf numFmtId="3" fontId="27" fillId="0" borderId="3" xfId="0" applyNumberFormat="1" applyFont="1" applyBorder="1" applyAlignment="1">
      <alignment horizontal="justify" vertical="top" wrapText="1"/>
    </xf>
    <xf numFmtId="3" fontId="25" fillId="0" borderId="3" xfId="0" applyNumberFormat="1" applyFont="1" applyBorder="1" applyAlignment="1">
      <alignment horizontal="right" vertical="top" wrapText="1"/>
    </xf>
    <xf numFmtId="0" fontId="13" fillId="0" borderId="0" xfId="25" applyFont="1">
      <alignment/>
      <protection/>
    </xf>
    <xf numFmtId="0" fontId="9" fillId="0" borderId="0" xfId="25">
      <alignment/>
      <protection/>
    </xf>
    <xf numFmtId="0" fontId="13" fillId="0" borderId="0" xfId="25" applyFont="1">
      <alignment/>
      <protection/>
    </xf>
    <xf numFmtId="0" fontId="18" fillId="0" borderId="0" xfId="25" applyFont="1" applyAlignment="1">
      <alignment horizontal="left" vertical="center"/>
      <protection/>
    </xf>
    <xf numFmtId="0" fontId="23" fillId="0" borderId="0" xfId="25" applyFont="1" applyAlignment="1">
      <alignment horizontal="right"/>
      <protection/>
    </xf>
    <xf numFmtId="0" fontId="18" fillId="0" borderId="2" xfId="25" applyFont="1" applyBorder="1" applyAlignment="1">
      <alignment horizontal="center" vertical="center" wrapText="1"/>
      <protection/>
    </xf>
    <xf numFmtId="0" fontId="20" fillId="0" borderId="4" xfId="25" applyFont="1" applyBorder="1" applyAlignment="1">
      <alignment horizontal="center" vertical="top" wrapText="1"/>
      <protection/>
    </xf>
    <xf numFmtId="0" fontId="9" fillId="0" borderId="0" xfId="25" applyAlignment="1">
      <alignment horizontal="center" vertical="top" wrapText="1"/>
      <protection/>
    </xf>
    <xf numFmtId="0" fontId="18" fillId="0" borderId="2" xfId="25" applyFont="1" applyBorder="1" applyAlignment="1">
      <alignment horizontal="left" vertical="center" wrapText="1"/>
      <protection/>
    </xf>
    <xf numFmtId="0" fontId="20" fillId="0" borderId="4" xfId="25" applyFont="1" applyBorder="1" applyAlignment="1">
      <alignment horizontal="left" vertical="center"/>
      <protection/>
    </xf>
    <xf numFmtId="0" fontId="20" fillId="0" borderId="4" xfId="25" applyFont="1" applyBorder="1" applyAlignment="1">
      <alignment vertical="center"/>
      <protection/>
    </xf>
    <xf numFmtId="0" fontId="9" fillId="0" borderId="2" xfId="25" applyFont="1" applyBorder="1" applyAlignment="1">
      <alignment horizontal="left" vertical="center" wrapText="1"/>
      <protection/>
    </xf>
    <xf numFmtId="0" fontId="20" fillId="0" borderId="4" xfId="25" applyFont="1" applyBorder="1" applyAlignment="1">
      <alignment vertical="top" wrapText="1"/>
      <protection/>
    </xf>
    <xf numFmtId="0" fontId="35" fillId="0" borderId="4" xfId="25" applyFont="1" applyBorder="1" applyAlignment="1">
      <alignment vertical="center"/>
      <protection/>
    </xf>
    <xf numFmtId="0" fontId="18" fillId="0" borderId="4" xfId="25" applyFont="1" applyBorder="1" applyAlignment="1">
      <alignment horizontal="left" vertical="center"/>
      <protection/>
    </xf>
    <xf numFmtId="0" fontId="36" fillId="0" borderId="4" xfId="25" applyFont="1" applyBorder="1" applyAlignment="1">
      <alignment vertical="top" wrapText="1"/>
      <protection/>
    </xf>
    <xf numFmtId="0" fontId="18" fillId="0" borderId="4" xfId="25" applyFont="1" applyBorder="1" applyAlignment="1">
      <alignment vertical="center"/>
      <protection/>
    </xf>
    <xf numFmtId="0" fontId="9" fillId="0" borderId="18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3" fontId="18" fillId="0" borderId="4" xfId="0" applyNumberFormat="1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horizontal="left" vertical="top"/>
    </xf>
    <xf numFmtId="3" fontId="18" fillId="0" borderId="4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 wrapText="1"/>
    </xf>
    <xf numFmtId="3" fontId="9" fillId="0" borderId="4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3" fontId="9" fillId="0" borderId="4" xfId="0" applyNumberFormat="1" applyFont="1" applyBorder="1" applyAlignment="1">
      <alignment vertical="top" wrapText="1"/>
    </xf>
    <xf numFmtId="3" fontId="18" fillId="0" borderId="4" xfId="0" applyNumberFormat="1" applyFont="1" applyFill="1" applyBorder="1" applyAlignment="1">
      <alignment vertical="top"/>
    </xf>
    <xf numFmtId="3" fontId="9" fillId="2" borderId="4" xfId="0" applyNumberFormat="1" applyFont="1" applyFill="1" applyBorder="1" applyAlignment="1">
      <alignment vertical="top" wrapText="1"/>
    </xf>
    <xf numFmtId="3" fontId="9" fillId="0" borderId="4" xfId="0" applyNumberFormat="1" applyFont="1" applyFill="1" applyBorder="1" applyAlignment="1">
      <alignment vertical="top" wrapText="1"/>
    </xf>
    <xf numFmtId="0" fontId="9" fillId="0" borderId="4" xfId="0" applyFont="1" applyBorder="1" applyAlignment="1">
      <alignment horizontal="center" vertical="top"/>
    </xf>
    <xf numFmtId="3" fontId="18" fillId="0" borderId="4" xfId="0" applyNumberFormat="1" applyFont="1" applyBorder="1" applyAlignment="1">
      <alignment vertical="top" wrapText="1"/>
    </xf>
    <xf numFmtId="0" fontId="19" fillId="0" borderId="0" xfId="27" applyFont="1" applyBorder="1">
      <alignment/>
      <protection/>
    </xf>
    <xf numFmtId="0" fontId="22" fillId="0" borderId="12" xfId="28" applyFont="1" applyBorder="1" applyAlignment="1">
      <alignment vertical="center"/>
      <protection/>
    </xf>
    <xf numFmtId="3" fontId="22" fillId="0" borderId="21" xfId="27" applyNumberFormat="1" applyFont="1" applyBorder="1">
      <alignment/>
      <protection/>
    </xf>
    <xf numFmtId="3" fontId="22" fillId="0" borderId="12" xfId="27" applyNumberFormat="1" applyFont="1" applyBorder="1">
      <alignment/>
      <protection/>
    </xf>
    <xf numFmtId="0" fontId="13" fillId="0" borderId="12" xfId="28" applyFont="1" applyBorder="1" applyAlignment="1">
      <alignment vertical="center"/>
      <protection/>
    </xf>
    <xf numFmtId="0" fontId="20" fillId="0" borderId="22" xfId="28" applyFont="1" applyBorder="1" applyAlignment="1">
      <alignment horizontal="left" vertical="center"/>
      <protection/>
    </xf>
    <xf numFmtId="0" fontId="13" fillId="0" borderId="23" xfId="28" applyFont="1" applyBorder="1" applyAlignment="1">
      <alignment vertical="center"/>
      <protection/>
    </xf>
    <xf numFmtId="3" fontId="22" fillId="0" borderId="24" xfId="27" applyNumberFormat="1" applyFont="1" applyBorder="1">
      <alignment/>
      <protection/>
    </xf>
    <xf numFmtId="3" fontId="22" fillId="0" borderId="25" xfId="27" applyNumberFormat="1" applyFont="1" applyBorder="1">
      <alignment/>
      <protection/>
    </xf>
    <xf numFmtId="0" fontId="20" fillId="0" borderId="0" xfId="28" applyFont="1" applyBorder="1" applyAlignment="1">
      <alignment vertical="center"/>
      <protection/>
    </xf>
    <xf numFmtId="0" fontId="13" fillId="0" borderId="0" xfId="27" applyFont="1" applyAlignment="1">
      <alignment vertical="center"/>
      <protection/>
    </xf>
    <xf numFmtId="0" fontId="19" fillId="0" borderId="0" xfId="25" applyFont="1">
      <alignment/>
      <protection/>
    </xf>
    <xf numFmtId="3" fontId="20" fillId="0" borderId="4" xfId="25" applyNumberFormat="1" applyFont="1" applyBorder="1" applyAlignment="1">
      <alignment horizontal="right" vertical="top" wrapText="1"/>
      <protection/>
    </xf>
    <xf numFmtId="3" fontId="18" fillId="0" borderId="4" xfId="25" applyNumberFormat="1" applyFont="1" applyBorder="1" applyAlignment="1">
      <alignment horizontal="right" vertical="center" wrapText="1"/>
      <protection/>
    </xf>
    <xf numFmtId="3" fontId="18" fillId="0" borderId="4" xfId="25" applyNumberFormat="1" applyFont="1" applyBorder="1" applyAlignment="1">
      <alignment horizontal="right" vertical="top" wrapText="1"/>
      <protection/>
    </xf>
    <xf numFmtId="3" fontId="17" fillId="0" borderId="4" xfId="25" applyNumberFormat="1" applyFont="1" applyBorder="1" applyAlignment="1">
      <alignment horizontal="right" vertical="center"/>
      <protection/>
    </xf>
    <xf numFmtId="0" fontId="21" fillId="0" borderId="0" xfId="27" applyFont="1" applyAlignment="1">
      <alignment horizontal="right"/>
      <protection/>
    </xf>
    <xf numFmtId="0" fontId="9" fillId="0" borderId="0" xfId="0" applyFont="1" applyAlignment="1" quotePrefix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right" vertical="top" wrapText="1"/>
    </xf>
    <xf numFmtId="0" fontId="9" fillId="0" borderId="18" xfId="0" applyFont="1" applyBorder="1" applyAlignment="1">
      <alignment/>
    </xf>
    <xf numFmtId="0" fontId="9" fillId="0" borderId="0" xfId="0" applyFont="1" applyAlignment="1">
      <alignment horizontal="justify" wrapText="1"/>
    </xf>
    <xf numFmtId="3" fontId="25" fillId="2" borderId="4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3" fontId="18" fillId="0" borderId="4" xfId="0" applyNumberFormat="1" applyFont="1" applyBorder="1" applyAlignment="1">
      <alignment horizontal="right" vertical="top" wrapText="1"/>
    </xf>
    <xf numFmtId="0" fontId="9" fillId="0" borderId="4" xfId="0" applyFont="1" applyBorder="1" applyAlignment="1">
      <alignment horizontal="left" vertical="center"/>
    </xf>
    <xf numFmtId="0" fontId="13" fillId="0" borderId="0" xfId="31">
      <alignment/>
      <protection/>
    </xf>
    <xf numFmtId="0" fontId="13" fillId="0" borderId="26" xfId="31" applyBorder="1">
      <alignment/>
      <protection/>
    </xf>
    <xf numFmtId="0" fontId="13" fillId="0" borderId="27" xfId="31" applyBorder="1">
      <alignment/>
      <protection/>
    </xf>
    <xf numFmtId="0" fontId="13" fillId="0" borderId="5" xfId="31" applyBorder="1" applyAlignment="1">
      <alignment horizontal="center"/>
      <protection/>
    </xf>
    <xf numFmtId="0" fontId="13" fillId="0" borderId="2" xfId="31" applyBorder="1" applyAlignment="1">
      <alignment horizontal="center"/>
      <protection/>
    </xf>
    <xf numFmtId="0" fontId="13" fillId="0" borderId="28" xfId="31" applyBorder="1" applyAlignment="1">
      <alignment horizontal="center"/>
      <protection/>
    </xf>
    <xf numFmtId="0" fontId="13" fillId="0" borderId="29" xfId="31" applyBorder="1">
      <alignment/>
      <protection/>
    </xf>
    <xf numFmtId="0" fontId="37" fillId="0" borderId="4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3" fontId="38" fillId="0" borderId="4" xfId="0" applyNumberFormat="1" applyFont="1" applyBorder="1" applyAlignment="1">
      <alignment horizontal="right" vertical="top" wrapText="1"/>
    </xf>
    <xf numFmtId="0" fontId="37" fillId="0" borderId="4" xfId="0" applyFont="1" applyBorder="1" applyAlignment="1">
      <alignment horizontal="justify" vertical="top" wrapText="1"/>
    </xf>
    <xf numFmtId="3" fontId="38" fillId="0" borderId="4" xfId="0" applyNumberFormat="1" applyFont="1" applyBorder="1" applyAlignment="1">
      <alignment horizontal="justify" vertical="top" wrapText="1"/>
    </xf>
    <xf numFmtId="49" fontId="38" fillId="0" borderId="4" xfId="0" applyNumberFormat="1" applyFont="1" applyBorder="1" applyAlignment="1">
      <alignment horizontal="justify" vertical="top" wrapText="1"/>
    </xf>
    <xf numFmtId="0" fontId="37" fillId="2" borderId="4" xfId="0" applyFont="1" applyFill="1" applyBorder="1" applyAlignment="1">
      <alignment horizontal="justify" vertical="top" wrapText="1"/>
    </xf>
    <xf numFmtId="49" fontId="37" fillId="2" borderId="4" xfId="0" applyNumberFormat="1" applyFont="1" applyFill="1" applyBorder="1" applyAlignment="1">
      <alignment horizontal="justify" vertical="top" wrapText="1"/>
    </xf>
    <xf numFmtId="0" fontId="13" fillId="0" borderId="30" xfId="31" applyBorder="1" applyAlignment="1">
      <alignment horizontal="center"/>
      <protection/>
    </xf>
    <xf numFmtId="0" fontId="13" fillId="0" borderId="0" xfId="31" applyFont="1" applyAlignment="1">
      <alignment horizontal="right"/>
      <protection/>
    </xf>
    <xf numFmtId="0" fontId="13" fillId="0" borderId="31" xfId="31" applyBorder="1" applyAlignment="1">
      <alignment horizontal="center"/>
      <protection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top" wrapText="1"/>
    </xf>
    <xf numFmtId="3" fontId="25" fillId="0" borderId="0" xfId="0" applyNumberFormat="1" applyFont="1" applyBorder="1" applyAlignment="1">
      <alignment horizontal="right" vertical="top" wrapText="1"/>
    </xf>
    <xf numFmtId="0" fontId="39" fillId="0" borderId="0" xfId="0" applyFont="1" applyAlignment="1">
      <alignment/>
    </xf>
    <xf numFmtId="3" fontId="9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38" fillId="0" borderId="4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5" fillId="0" borderId="4" xfId="0" applyFont="1" applyBorder="1" applyAlignment="1">
      <alignment vertical="top" wrapText="1"/>
    </xf>
    <xf numFmtId="14" fontId="25" fillId="0" borderId="0" xfId="0" applyNumberFormat="1" applyFont="1" applyAlignment="1">
      <alignment horizontal="justify"/>
    </xf>
    <xf numFmtId="3" fontId="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/>
    </xf>
    <xf numFmtId="3" fontId="9" fillId="0" borderId="4" xfId="0" applyNumberFormat="1" applyFont="1" applyBorder="1" applyAlignment="1">
      <alignment vertical="top"/>
    </xf>
    <xf numFmtId="0" fontId="18" fillId="0" borderId="4" xfId="0" applyFont="1" applyBorder="1" applyAlignment="1">
      <alignment horizontal="justify" vertical="top" wrapText="1"/>
    </xf>
    <xf numFmtId="0" fontId="13" fillId="0" borderId="32" xfId="31" applyFont="1" applyBorder="1" applyAlignment="1">
      <alignment horizontal="left"/>
      <protection/>
    </xf>
    <xf numFmtId="0" fontId="13" fillId="0" borderId="33" xfId="31" applyFont="1" applyBorder="1" applyAlignment="1">
      <alignment horizontal="left"/>
      <protection/>
    </xf>
    <xf numFmtId="0" fontId="13" fillId="0" borderId="0" xfId="27" applyFont="1" applyBorder="1" applyAlignment="1">
      <alignment/>
      <protection/>
    </xf>
    <xf numFmtId="0" fontId="15" fillId="0" borderId="0" xfId="27" applyFont="1" applyAlignment="1">
      <alignment horizontal="left" vertical="top"/>
      <protection/>
    </xf>
    <xf numFmtId="0" fontId="9" fillId="0" borderId="0" xfId="27" applyFont="1" applyAlignment="1">
      <alignment/>
      <protection/>
    </xf>
    <xf numFmtId="0" fontId="22" fillId="0" borderId="0" xfId="27" applyFont="1">
      <alignment/>
      <protection/>
    </xf>
    <xf numFmtId="3" fontId="9" fillId="0" borderId="4" xfId="27" applyNumberFormat="1" applyFont="1" applyBorder="1" applyAlignment="1">
      <alignment vertical="center"/>
      <protection/>
    </xf>
    <xf numFmtId="0" fontId="19" fillId="0" borderId="34" xfId="27" applyFont="1" applyBorder="1" applyAlignment="1">
      <alignment vertical="center"/>
      <protection/>
    </xf>
    <xf numFmtId="3" fontId="20" fillId="0" borderId="22" xfId="27" applyNumberFormat="1" applyFont="1" applyBorder="1" applyAlignment="1">
      <alignment vertical="center"/>
      <protection/>
    </xf>
    <xf numFmtId="3" fontId="20" fillId="0" borderId="35" xfId="27" applyNumberFormat="1" applyFont="1" applyBorder="1" applyAlignment="1">
      <alignment vertical="center"/>
      <protection/>
    </xf>
    <xf numFmtId="0" fontId="19" fillId="0" borderId="3" xfId="27" applyFont="1" applyBorder="1" applyAlignment="1">
      <alignment vertical="center" wrapText="1"/>
      <protection/>
    </xf>
    <xf numFmtId="0" fontId="19" fillId="0" borderId="15" xfId="27" applyFont="1" applyBorder="1" applyAlignment="1">
      <alignment vertical="center" wrapText="1"/>
      <protection/>
    </xf>
    <xf numFmtId="0" fontId="13" fillId="0" borderId="36" xfId="27" applyFont="1" applyBorder="1" applyAlignment="1">
      <alignment horizontal="center" vertical="center"/>
      <protection/>
    </xf>
    <xf numFmtId="0" fontId="13" fillId="0" borderId="37" xfId="27" applyFont="1" applyBorder="1" applyAlignment="1">
      <alignment vertical="center"/>
      <protection/>
    </xf>
    <xf numFmtId="3" fontId="20" fillId="0" borderId="38" xfId="27" applyNumberFormat="1" applyFont="1" applyBorder="1" applyAlignment="1">
      <alignment vertical="center"/>
      <protection/>
    </xf>
    <xf numFmtId="0" fontId="13" fillId="0" borderId="0" xfId="27" applyFont="1" applyAlignment="1">
      <alignment/>
      <protection/>
    </xf>
    <xf numFmtId="0" fontId="21" fillId="0" borderId="0" xfId="27" applyFont="1">
      <alignment/>
      <protection/>
    </xf>
    <xf numFmtId="0" fontId="19" fillId="0" borderId="16" xfId="27" applyFont="1" applyBorder="1" applyAlignment="1">
      <alignment horizontal="center"/>
      <protection/>
    </xf>
    <xf numFmtId="0" fontId="20" fillId="0" borderId="17" xfId="32" applyFont="1" applyBorder="1" applyAlignment="1">
      <alignment horizontal="center" vertical="top" wrapText="1"/>
      <protection/>
    </xf>
    <xf numFmtId="0" fontId="22" fillId="0" borderId="17" xfId="32" applyFont="1" applyBorder="1" applyAlignment="1">
      <alignment horizontal="center" vertical="top" wrapText="1"/>
      <protection/>
    </xf>
    <xf numFmtId="14" fontId="13" fillId="0" borderId="12" xfId="26" applyNumberFormat="1" applyFont="1" applyBorder="1" applyAlignment="1">
      <alignment vertical="center" wrapText="1"/>
      <protection/>
    </xf>
    <xf numFmtId="1" fontId="13" fillId="0" borderId="8" xfId="26" applyNumberFormat="1" applyFont="1" applyBorder="1" applyAlignment="1">
      <alignment horizontal="left" vertical="center"/>
      <protection/>
    </xf>
    <xf numFmtId="0" fontId="13" fillId="0" borderId="12" xfId="26" applyFont="1" applyBorder="1" applyAlignment="1">
      <alignment vertical="center" wrapText="1"/>
      <protection/>
    </xf>
    <xf numFmtId="1" fontId="22" fillId="0" borderId="12" xfId="26" applyNumberFormat="1" applyFont="1" applyBorder="1" applyAlignment="1">
      <alignment horizontal="left" vertical="center" wrapText="1"/>
      <protection/>
    </xf>
    <xf numFmtId="3" fontId="22" fillId="0" borderId="21" xfId="27" applyNumberFormat="1" applyFont="1" applyBorder="1" applyAlignment="1">
      <alignment vertical="center"/>
      <protection/>
    </xf>
    <xf numFmtId="0" fontId="13" fillId="0" borderId="12" xfId="29" applyFont="1" applyBorder="1" applyAlignment="1">
      <alignment vertical="center" wrapText="1"/>
      <protection/>
    </xf>
    <xf numFmtId="0" fontId="21" fillId="0" borderId="0" xfId="27" applyFont="1" applyBorder="1">
      <alignment/>
      <protection/>
    </xf>
    <xf numFmtId="0" fontId="22" fillId="0" borderId="12" xfId="27" applyFont="1" applyBorder="1" applyAlignment="1">
      <alignment vertical="center"/>
      <protection/>
    </xf>
    <xf numFmtId="0" fontId="20" fillId="0" borderId="13" xfId="28" applyFont="1" applyBorder="1" applyAlignment="1">
      <alignment vertical="center" wrapText="1"/>
      <protection/>
    </xf>
    <xf numFmtId="0" fontId="13" fillId="0" borderId="13" xfId="28" applyFont="1" applyBorder="1" applyAlignment="1">
      <alignment horizontal="left" vertical="center"/>
      <protection/>
    </xf>
    <xf numFmtId="0" fontId="20" fillId="0" borderId="12" xfId="28" applyFont="1" applyBorder="1" applyAlignment="1">
      <alignment vertical="center"/>
      <protection/>
    </xf>
    <xf numFmtId="3" fontId="9" fillId="0" borderId="0" xfId="27" applyNumberFormat="1">
      <alignment/>
      <protection/>
    </xf>
    <xf numFmtId="0" fontId="20" fillId="0" borderId="12" xfId="27" applyFont="1" applyBorder="1" applyAlignment="1" quotePrefix="1">
      <alignment vertical="center"/>
      <protection/>
    </xf>
    <xf numFmtId="0" fontId="22" fillId="0" borderId="17" xfId="28" applyFont="1" applyBorder="1" applyAlignment="1">
      <alignment vertical="center" wrapText="1"/>
      <protection/>
    </xf>
    <xf numFmtId="3" fontId="22" fillId="0" borderId="39" xfId="27" applyNumberFormat="1" applyFont="1" applyBorder="1" applyAlignment="1">
      <alignment vertical="center"/>
      <protection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3" borderId="4" xfId="0" applyFont="1" applyFill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9" fillId="0" borderId="4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9" fillId="0" borderId="0" xfId="0" applyFont="1" applyBorder="1" applyAlignment="1">
      <alignment horizontal="right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4" xfId="0" applyFont="1" applyBorder="1" applyAlignment="1">
      <alignment horizontal="left"/>
    </xf>
    <xf numFmtId="0" fontId="9" fillId="1" borderId="4" xfId="0" applyNumberFormat="1" applyFont="1" applyFill="1" applyBorder="1" applyAlignment="1">
      <alignment horizontal="center" wrapText="1"/>
    </xf>
    <xf numFmtId="0" fontId="9" fillId="1" borderId="4" xfId="0" applyFont="1" applyFill="1" applyBorder="1" applyAlignment="1">
      <alignment horizontal="center" wrapText="1"/>
    </xf>
    <xf numFmtId="0" fontId="9" fillId="1" borderId="4" xfId="0" applyFont="1" applyFill="1" applyBorder="1" applyAlignment="1">
      <alignment horizontal="center" vertical="center"/>
    </xf>
    <xf numFmtId="0" fontId="9" fillId="1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7" xfId="0" applyBorder="1" applyAlignment="1">
      <alignment wrapText="1"/>
    </xf>
    <xf numFmtId="0" fontId="9" fillId="0" borderId="2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9" fillId="3" borderId="4" xfId="0" applyFont="1" applyFill="1" applyBorder="1" applyAlignment="1">
      <alignment horizontal="center" wrapText="1"/>
    </xf>
    <xf numFmtId="0" fontId="18" fillId="3" borderId="4" xfId="0" applyFont="1" applyFill="1" applyBorder="1" applyAlignment="1">
      <alignment horizontal="center" vertical="top" wrapText="1"/>
    </xf>
    <xf numFmtId="0" fontId="25" fillId="0" borderId="4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left" vertical="top" wrapText="1"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26" fillId="0" borderId="0" xfId="0" applyFont="1" applyAlignment="1">
      <alignment horizontal="right"/>
    </xf>
    <xf numFmtId="0" fontId="32" fillId="0" borderId="0" xfId="0" applyFont="1" applyAlignment="1">
      <alignment horizontal="center" wrapText="1"/>
    </xf>
    <xf numFmtId="0" fontId="27" fillId="0" borderId="18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center" vertical="top" wrapText="1"/>
    </xf>
    <xf numFmtId="3" fontId="27" fillId="0" borderId="16" xfId="0" applyNumberFormat="1" applyFont="1" applyBorder="1" applyAlignment="1">
      <alignment horizontal="left"/>
    </xf>
    <xf numFmtId="0" fontId="32" fillId="0" borderId="0" xfId="0" applyFont="1" applyAlignment="1">
      <alignment horizontal="right"/>
    </xf>
    <xf numFmtId="0" fontId="27" fillId="0" borderId="18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3" fontId="13" fillId="0" borderId="40" xfId="31" applyNumberFormat="1" applyBorder="1" applyAlignment="1">
      <alignment horizontal="right" vertical="center"/>
      <protection/>
    </xf>
    <xf numFmtId="3" fontId="13" fillId="0" borderId="36" xfId="31" applyNumberFormat="1" applyBorder="1" applyAlignment="1">
      <alignment horizontal="right" vertical="center"/>
      <protection/>
    </xf>
    <xf numFmtId="3" fontId="13" fillId="0" borderId="41" xfId="31" applyNumberFormat="1" applyBorder="1" applyAlignment="1">
      <alignment horizontal="right" vertical="center"/>
      <protection/>
    </xf>
    <xf numFmtId="3" fontId="13" fillId="0" borderId="42" xfId="31" applyNumberFormat="1" applyBorder="1" applyAlignment="1">
      <alignment horizontal="right" vertical="center"/>
      <protection/>
    </xf>
    <xf numFmtId="3" fontId="13" fillId="0" borderId="43" xfId="31" applyNumberFormat="1" applyBorder="1" applyAlignment="1">
      <alignment horizontal="right" vertical="center"/>
      <protection/>
    </xf>
    <xf numFmtId="3" fontId="13" fillId="0" borderId="44" xfId="31" applyNumberFormat="1" applyBorder="1" applyAlignment="1">
      <alignment horizontal="right" vertical="center"/>
      <protection/>
    </xf>
    <xf numFmtId="3" fontId="13" fillId="0" borderId="45" xfId="31" applyNumberFormat="1" applyBorder="1" applyAlignment="1">
      <alignment horizontal="right" vertical="center"/>
      <protection/>
    </xf>
    <xf numFmtId="3" fontId="13" fillId="0" borderId="46" xfId="31" applyNumberFormat="1" applyBorder="1" applyAlignment="1">
      <alignment horizontal="right" vertical="center"/>
      <protection/>
    </xf>
    <xf numFmtId="0" fontId="16" fillId="0" borderId="0" xfId="31" applyFont="1" applyAlignment="1">
      <alignment horizontal="center"/>
      <protection/>
    </xf>
    <xf numFmtId="0" fontId="13" fillId="0" borderId="47" xfId="31" applyFont="1" applyBorder="1" applyAlignment="1">
      <alignment horizontal="center"/>
      <protection/>
    </xf>
    <xf numFmtId="0" fontId="13" fillId="0" borderId="47" xfId="31" applyBorder="1" applyAlignment="1">
      <alignment horizontal="center"/>
      <protection/>
    </xf>
    <xf numFmtId="0" fontId="13" fillId="0" borderId="48" xfId="31" applyBorder="1" applyAlignment="1">
      <alignment horizontal="center"/>
      <protection/>
    </xf>
    <xf numFmtId="0" fontId="13" fillId="0" borderId="49" xfId="31" applyFont="1" applyBorder="1" applyAlignment="1">
      <alignment horizontal="center" wrapText="1"/>
      <protection/>
    </xf>
    <xf numFmtId="0" fontId="13" fillId="0" borderId="50" xfId="31" applyBorder="1" applyAlignment="1">
      <alignment horizontal="center" wrapText="1"/>
      <protection/>
    </xf>
    <xf numFmtId="0" fontId="13" fillId="0" borderId="29" xfId="31" applyBorder="1" applyAlignment="1">
      <alignment horizontal="center" wrapText="1"/>
      <protection/>
    </xf>
    <xf numFmtId="0" fontId="13" fillId="0" borderId="43" xfId="31" applyFont="1" applyBorder="1" applyAlignment="1">
      <alignment horizontal="center" vertical="center" wrapText="1"/>
      <protection/>
    </xf>
    <xf numFmtId="0" fontId="13" fillId="0" borderId="51" xfId="31" applyBorder="1" applyAlignment="1">
      <alignment horizontal="center" vertical="center" wrapText="1"/>
      <protection/>
    </xf>
    <xf numFmtId="0" fontId="13" fillId="0" borderId="44" xfId="31" applyBorder="1" applyAlignment="1">
      <alignment horizontal="center" vertical="center" wrapText="1"/>
      <protection/>
    </xf>
    <xf numFmtId="0" fontId="13" fillId="0" borderId="41" xfId="31" applyBorder="1" applyAlignment="1">
      <alignment horizontal="center" vertical="center" wrapText="1"/>
      <protection/>
    </xf>
    <xf numFmtId="0" fontId="13" fillId="0" borderId="52" xfId="31" applyBorder="1" applyAlignment="1">
      <alignment horizontal="center" vertical="center" wrapText="1"/>
      <protection/>
    </xf>
    <xf numFmtId="0" fontId="13" fillId="0" borderId="42" xfId="31" applyBorder="1" applyAlignment="1">
      <alignment horizontal="center" vertical="center" wrapText="1"/>
      <protection/>
    </xf>
    <xf numFmtId="0" fontId="13" fillId="0" borderId="32" xfId="31" applyFont="1" applyBorder="1" applyAlignment="1">
      <alignment horizontal="center"/>
      <protection/>
    </xf>
    <xf numFmtId="0" fontId="13" fillId="0" borderId="19" xfId="31" applyFont="1" applyBorder="1" applyAlignment="1">
      <alignment horizontal="center" wrapText="1"/>
      <protection/>
    </xf>
    <xf numFmtId="0" fontId="13" fillId="0" borderId="3" xfId="31" applyFont="1" applyBorder="1" applyAlignment="1">
      <alignment horizontal="center" wrapText="1"/>
      <protection/>
    </xf>
    <xf numFmtId="0" fontId="13" fillId="0" borderId="53" xfId="31" applyFont="1" applyBorder="1" applyAlignment="1">
      <alignment horizontal="center" wrapText="1"/>
      <protection/>
    </xf>
    <xf numFmtId="0" fontId="13" fillId="0" borderId="20" xfId="31" applyFont="1" applyBorder="1" applyAlignment="1">
      <alignment horizontal="center" wrapText="1"/>
      <protection/>
    </xf>
    <xf numFmtId="0" fontId="13" fillId="0" borderId="16" xfId="31" applyFont="1" applyBorder="1" applyAlignment="1">
      <alignment horizontal="center" wrapText="1"/>
      <protection/>
    </xf>
    <xf numFmtId="0" fontId="13" fillId="0" borderId="54" xfId="31" applyFont="1" applyBorder="1" applyAlignment="1">
      <alignment horizontal="center" wrapText="1"/>
      <protection/>
    </xf>
    <xf numFmtId="0" fontId="13" fillId="0" borderId="55" xfId="31" applyFont="1" applyBorder="1" applyAlignment="1">
      <alignment horizontal="center" vertical="center" wrapText="1"/>
      <protection/>
    </xf>
    <xf numFmtId="0" fontId="13" fillId="0" borderId="3" xfId="31" applyFont="1" applyBorder="1" applyAlignment="1">
      <alignment horizontal="center" vertical="center" wrapText="1"/>
      <protection/>
    </xf>
    <xf numFmtId="0" fontId="13" fillId="0" borderId="5" xfId="31" applyFont="1" applyBorder="1" applyAlignment="1">
      <alignment horizontal="center" vertical="center" wrapText="1"/>
      <protection/>
    </xf>
    <xf numFmtId="0" fontId="13" fillId="0" borderId="56" xfId="31" applyFont="1" applyBorder="1" applyAlignment="1">
      <alignment horizontal="center" vertical="center" wrapText="1"/>
      <protection/>
    </xf>
    <xf numFmtId="0" fontId="13" fillId="0" borderId="16" xfId="31" applyFont="1" applyBorder="1" applyAlignment="1">
      <alignment horizontal="center" vertical="center" wrapText="1"/>
      <protection/>
    </xf>
    <xf numFmtId="0" fontId="13" fillId="0" borderId="39" xfId="31" applyFont="1" applyBorder="1" applyAlignment="1">
      <alignment horizontal="center" vertical="center" wrapText="1"/>
      <protection/>
    </xf>
    <xf numFmtId="0" fontId="13" fillId="0" borderId="50" xfId="31" applyFont="1" applyBorder="1" applyAlignment="1">
      <alignment horizontal="center" wrapText="1"/>
      <protection/>
    </xf>
    <xf numFmtId="0" fontId="13" fillId="0" borderId="55" xfId="31" applyFont="1" applyBorder="1" applyAlignment="1">
      <alignment horizontal="center" vertical="center"/>
      <protection/>
    </xf>
    <xf numFmtId="0" fontId="13" fillId="0" borderId="3" xfId="31" applyBorder="1" applyAlignment="1">
      <alignment horizontal="center" vertical="center"/>
      <protection/>
    </xf>
    <xf numFmtId="0" fontId="13" fillId="0" borderId="5" xfId="31" applyBorder="1" applyAlignment="1">
      <alignment horizontal="center" vertical="center"/>
      <protection/>
    </xf>
    <xf numFmtId="0" fontId="13" fillId="0" borderId="56" xfId="31" applyBorder="1" applyAlignment="1">
      <alignment horizontal="center" vertical="center"/>
      <protection/>
    </xf>
    <xf numFmtId="0" fontId="13" fillId="0" borderId="16" xfId="31" applyBorder="1" applyAlignment="1">
      <alignment horizontal="center" vertical="center"/>
      <protection/>
    </xf>
    <xf numFmtId="0" fontId="13" fillId="0" borderId="39" xfId="31" applyBorder="1" applyAlignment="1">
      <alignment horizontal="center" vertical="center"/>
      <protection/>
    </xf>
    <xf numFmtId="0" fontId="13" fillId="0" borderId="19" xfId="31" applyFont="1" applyBorder="1" applyAlignment="1">
      <alignment horizontal="center" vertical="center"/>
      <protection/>
    </xf>
    <xf numFmtId="0" fontId="13" fillId="0" borderId="53" xfId="31" applyBorder="1" applyAlignment="1">
      <alignment horizontal="center" vertical="center"/>
      <protection/>
    </xf>
    <xf numFmtId="0" fontId="13" fillId="0" borderId="20" xfId="31" applyBorder="1" applyAlignment="1">
      <alignment horizontal="center" vertical="center"/>
      <protection/>
    </xf>
    <xf numFmtId="0" fontId="13" fillId="0" borderId="54" xfId="31" applyBorder="1" applyAlignment="1">
      <alignment horizontal="center" vertical="center"/>
      <protection/>
    </xf>
  </cellXfs>
  <cellStyles count="23">
    <cellStyle name="Normal" xfId="0"/>
    <cellStyle name="Comma0" xfId="15"/>
    <cellStyle name="Currency0" xfId="16"/>
    <cellStyle name="Date" xfId="17"/>
    <cellStyle name="Comma" xfId="18"/>
    <cellStyle name="Comma [0]" xfId="19"/>
    <cellStyle name="Fixed" xfId="20"/>
    <cellStyle name="Heading 1" xfId="21"/>
    <cellStyle name="Heading 2" xfId="22"/>
    <cellStyle name="Hyperlink" xfId="23"/>
    <cellStyle name="Followed Hyperlink" xfId="24"/>
    <cellStyle name="Normál_Ei maradv 2002 PM-int" xfId="25"/>
    <cellStyle name="Normál_Ei maradv 2004" xfId="26"/>
    <cellStyle name="Normál_EIMAR97" xfId="27"/>
    <cellStyle name="Normál_II6B.XLS" xfId="28"/>
    <cellStyle name="Normál_IV n.évi telj. terv" xfId="29"/>
    <cellStyle name="Normal_KARSZJ3" xfId="30"/>
    <cellStyle name="Normál_Nemzetk tám" xfId="31"/>
    <cellStyle name="Normál_rendsz össz" xfId="32"/>
    <cellStyle name="Currency" xfId="33"/>
    <cellStyle name="Currency [0]" xfId="34"/>
    <cellStyle name="Percent" xfId="35"/>
    <cellStyle name="Tot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va&#269;ne\Dokumentumok\kati\besz&#225;mol&#243;2006\T&#225;bl&#225;k%20a%20sz&#246;vegeshez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ályázatanalitika"/>
      <sheetName val="Létszám"/>
      <sheetName val="Befiz. 5% "/>
      <sheetName val="Fej.kez."/>
      <sheetName val=" lakás"/>
      <sheetName val="Pénzátad"/>
      <sheetName val="Pénzátvét"/>
      <sheetName val="Befekt"/>
      <sheetName val="Int.beruh"/>
      <sheetName val="Felúj. Korm.ber"/>
      <sheetName val="Köt.váll"/>
      <sheetName val="Fogyaték"/>
      <sheetName val="Ár és belvízv."/>
      <sheetName val="Nemzetk.t."/>
      <sheetName val="II.-2A sz. melléklet"/>
      <sheetName val="II-2B sz. melléklet"/>
      <sheetName val="ei.-mar. elsz. KÖVIZI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showGridLines="0" workbookViewId="0" topLeftCell="A1">
      <selection activeCell="E25" sqref="E25"/>
    </sheetView>
  </sheetViews>
  <sheetFormatPr defaultColWidth="9.140625" defaultRowHeight="12.75"/>
  <cols>
    <col min="1" max="1" width="27.28125" style="0" customWidth="1"/>
  </cols>
  <sheetData>
    <row r="1" spans="1:2" ht="15.75">
      <c r="A1" s="50" t="s">
        <v>272</v>
      </c>
      <c r="B1" t="s">
        <v>271</v>
      </c>
    </row>
    <row r="2" spans="1:6" ht="12.75">
      <c r="A2" s="208" t="s">
        <v>273</v>
      </c>
      <c r="F2" s="52" t="s">
        <v>54</v>
      </c>
    </row>
    <row r="3" spans="1:6" ht="15.75">
      <c r="A3" s="50"/>
      <c r="B3" s="50"/>
      <c r="C3" s="50"/>
      <c r="D3" s="50"/>
      <c r="E3" s="50"/>
      <c r="F3" s="50"/>
    </row>
    <row r="4" spans="1:6" ht="18.75">
      <c r="A4" s="272" t="s">
        <v>55</v>
      </c>
      <c r="B4" s="272"/>
      <c r="C4" s="272"/>
      <c r="D4" s="272"/>
      <c r="E4" s="272"/>
      <c r="F4" s="272"/>
    </row>
    <row r="5" spans="1:6" ht="15.75">
      <c r="A5" s="51"/>
      <c r="B5" s="51"/>
      <c r="C5" s="51"/>
      <c r="D5" s="51"/>
      <c r="E5" s="51"/>
      <c r="F5" s="51"/>
    </row>
    <row r="6" spans="1:6" ht="15.75">
      <c r="A6" s="50"/>
      <c r="B6" s="50"/>
      <c r="C6" s="50"/>
      <c r="D6" s="50"/>
      <c r="E6" s="50"/>
      <c r="F6" s="50" t="s">
        <v>73</v>
      </c>
    </row>
    <row r="7" spans="1:6" ht="15.75" customHeight="1">
      <c r="A7" s="50"/>
      <c r="B7" s="275" t="s">
        <v>65</v>
      </c>
      <c r="C7" s="275"/>
      <c r="D7" s="276" t="s">
        <v>56</v>
      </c>
      <c r="E7" s="276"/>
      <c r="F7" s="277" t="s">
        <v>57</v>
      </c>
    </row>
    <row r="8" spans="1:6" ht="15.75">
      <c r="A8" s="50"/>
      <c r="B8" s="275"/>
      <c r="C8" s="275"/>
      <c r="D8" s="276"/>
      <c r="E8" s="276"/>
      <c r="F8" s="277"/>
    </row>
    <row r="9" spans="1:6" ht="15.75">
      <c r="A9" s="50"/>
      <c r="B9" s="274" t="s">
        <v>208</v>
      </c>
      <c r="C9" s="274" t="s">
        <v>281</v>
      </c>
      <c r="D9" s="277" t="s">
        <v>291</v>
      </c>
      <c r="E9" s="277" t="s">
        <v>292</v>
      </c>
      <c r="F9" s="274" t="s">
        <v>292</v>
      </c>
    </row>
    <row r="10" spans="1:6" ht="15.75">
      <c r="A10" s="50"/>
      <c r="B10" s="274"/>
      <c r="C10" s="274"/>
      <c r="D10" s="277"/>
      <c r="E10" s="277"/>
      <c r="F10" s="274"/>
    </row>
    <row r="11" spans="1:6" ht="15.75">
      <c r="A11" s="50" t="s">
        <v>58</v>
      </c>
      <c r="B11" s="50"/>
      <c r="C11" s="50"/>
      <c r="D11" s="50"/>
      <c r="E11" s="50"/>
      <c r="F11" s="50"/>
    </row>
    <row r="12" spans="1:6" ht="15.75">
      <c r="A12" s="53" t="s">
        <v>59</v>
      </c>
      <c r="B12" s="53">
        <v>70</v>
      </c>
      <c r="C12" s="53">
        <v>68</v>
      </c>
      <c r="D12" s="53">
        <v>72.5</v>
      </c>
      <c r="E12" s="53">
        <v>72.5</v>
      </c>
      <c r="F12" s="53">
        <v>0</v>
      </c>
    </row>
    <row r="13" spans="1:6" ht="15.75">
      <c r="A13" s="53" t="s">
        <v>60</v>
      </c>
      <c r="B13" s="53">
        <v>2</v>
      </c>
      <c r="C13" s="53">
        <v>2</v>
      </c>
      <c r="D13" s="53">
        <v>2</v>
      </c>
      <c r="E13" s="53">
        <v>0</v>
      </c>
      <c r="F13" s="53">
        <v>0</v>
      </c>
    </row>
    <row r="14" spans="1:6" ht="15.75">
      <c r="A14" s="53" t="s">
        <v>61</v>
      </c>
      <c r="B14" s="53">
        <v>1</v>
      </c>
      <c r="C14" s="53">
        <v>0</v>
      </c>
      <c r="D14" s="53">
        <v>0</v>
      </c>
      <c r="E14" s="53">
        <v>0</v>
      </c>
      <c r="F14" s="53">
        <v>0</v>
      </c>
    </row>
    <row r="15" spans="1:6" ht="15.75">
      <c r="A15" s="53" t="s">
        <v>64</v>
      </c>
      <c r="B15" s="53">
        <f>SUM(B12:B14)</f>
        <v>73</v>
      </c>
      <c r="C15" s="53">
        <f>SUM(C12:C14)</f>
        <v>70</v>
      </c>
      <c r="D15" s="53">
        <f>SUM(D12:D14)</f>
        <v>74.5</v>
      </c>
      <c r="E15" s="53">
        <f>SUM(E12:E14)</f>
        <v>72.5</v>
      </c>
      <c r="F15" s="53">
        <f>SUM(F12:F14)</f>
        <v>0</v>
      </c>
    </row>
    <row r="16" spans="1:6" ht="15.75">
      <c r="A16" s="53" t="s">
        <v>62</v>
      </c>
      <c r="B16" s="53">
        <v>27</v>
      </c>
      <c r="C16" s="53">
        <v>11</v>
      </c>
      <c r="D16" s="53">
        <v>3</v>
      </c>
      <c r="E16" s="53">
        <v>1</v>
      </c>
      <c r="F16" s="53">
        <v>0</v>
      </c>
    </row>
    <row r="17" spans="1:6" ht="15.75">
      <c r="A17" s="53" t="s">
        <v>63</v>
      </c>
      <c r="B17" s="53">
        <f>+B16+B15</f>
        <v>100</v>
      </c>
      <c r="C17" s="53">
        <f>+C16+C15</f>
        <v>81</v>
      </c>
      <c r="D17" s="53">
        <f>+D16+D15</f>
        <v>77.5</v>
      </c>
      <c r="E17" s="53">
        <f>+E16+E15</f>
        <v>73.5</v>
      </c>
      <c r="F17" s="53">
        <f>+F16+F15</f>
        <v>0</v>
      </c>
    </row>
    <row r="18" spans="1:6" ht="15.75">
      <c r="A18" s="50"/>
      <c r="B18" s="50"/>
      <c r="C18" s="50"/>
      <c r="D18" s="50"/>
      <c r="E18" s="50"/>
      <c r="F18" s="50"/>
    </row>
    <row r="19" spans="1:6" ht="15.75">
      <c r="A19" s="273" t="s">
        <v>293</v>
      </c>
      <c r="B19" s="273"/>
      <c r="C19" s="273"/>
      <c r="D19" s="273"/>
      <c r="E19" s="53">
        <v>102.5</v>
      </c>
      <c r="F19" s="50"/>
    </row>
    <row r="20" spans="1:6" ht="15.75">
      <c r="A20" s="273" t="s">
        <v>67</v>
      </c>
      <c r="B20" s="273"/>
      <c r="C20" s="273"/>
      <c r="D20" s="273"/>
      <c r="E20" s="53">
        <v>0</v>
      </c>
      <c r="F20" s="50"/>
    </row>
    <row r="21" spans="1:6" ht="15.75">
      <c r="A21" s="279" t="s">
        <v>68</v>
      </c>
      <c r="B21" s="279"/>
      <c r="C21" s="279"/>
      <c r="D21" s="279"/>
      <c r="E21" s="53">
        <v>0</v>
      </c>
      <c r="F21" s="50"/>
    </row>
    <row r="22" spans="1:6" ht="15.75">
      <c r="A22" s="50" t="s">
        <v>295</v>
      </c>
      <c r="B22" s="50"/>
      <c r="C22" s="50"/>
      <c r="D22" s="50"/>
      <c r="E22" s="50"/>
      <c r="F22" s="50"/>
    </row>
    <row r="23" spans="1:6" ht="15.75">
      <c r="A23" s="273" t="s">
        <v>69</v>
      </c>
      <c r="B23" s="273"/>
      <c r="C23" s="273"/>
      <c r="D23" s="273"/>
      <c r="E23" s="53">
        <v>55</v>
      </c>
      <c r="F23" s="50"/>
    </row>
    <row r="24" spans="1:6" ht="15.75">
      <c r="A24" s="273" t="s">
        <v>70</v>
      </c>
      <c r="B24" s="273"/>
      <c r="C24" s="273"/>
      <c r="D24" s="273"/>
      <c r="E24" s="53">
        <v>19</v>
      </c>
      <c r="F24" s="50"/>
    </row>
    <row r="25" spans="1:6" ht="15.75">
      <c r="A25" s="280" t="s">
        <v>71</v>
      </c>
      <c r="B25" s="281"/>
      <c r="C25" s="281"/>
      <c r="D25" s="282"/>
      <c r="E25" s="53">
        <v>0</v>
      </c>
      <c r="F25" s="50"/>
    </row>
    <row r="26" spans="1:6" ht="15.75">
      <c r="A26" s="280" t="s">
        <v>12</v>
      </c>
      <c r="B26" s="281"/>
      <c r="C26" s="281"/>
      <c r="D26" s="282"/>
      <c r="E26" s="53">
        <f>+E25+E24+E23</f>
        <v>74</v>
      </c>
      <c r="F26" s="50"/>
    </row>
    <row r="27" spans="1:6" ht="15.75">
      <c r="A27" s="50"/>
      <c r="B27" s="50"/>
      <c r="C27" s="50"/>
      <c r="D27" s="50"/>
      <c r="E27" s="50"/>
      <c r="F27" s="50"/>
    </row>
    <row r="28" spans="1:6" ht="15.75">
      <c r="A28" s="280" t="s">
        <v>72</v>
      </c>
      <c r="B28" s="281"/>
      <c r="C28" s="281"/>
      <c r="D28" s="282"/>
      <c r="E28" s="53">
        <v>37</v>
      </c>
      <c r="F28" s="50"/>
    </row>
    <row r="29" spans="1:6" ht="15.75">
      <c r="A29" s="283" t="s">
        <v>294</v>
      </c>
      <c r="B29" s="284"/>
      <c r="C29" s="284"/>
      <c r="D29" s="284"/>
      <c r="E29" s="286">
        <v>428</v>
      </c>
      <c r="F29" s="50"/>
    </row>
    <row r="30" spans="1:6" ht="15.75">
      <c r="A30" s="285"/>
      <c r="B30" s="285"/>
      <c r="C30" s="285"/>
      <c r="D30" s="285"/>
      <c r="E30" s="287"/>
      <c r="F30" s="50"/>
    </row>
    <row r="31" spans="1:6" ht="15.75">
      <c r="A31" s="50"/>
      <c r="B31" s="50"/>
      <c r="C31" s="50"/>
      <c r="D31" s="50"/>
      <c r="E31" s="50"/>
      <c r="F31" s="50"/>
    </row>
    <row r="32" spans="1:8" ht="15.75" customHeight="1">
      <c r="A32" s="278" t="s">
        <v>245</v>
      </c>
      <c r="B32" s="278"/>
      <c r="C32" s="278"/>
      <c r="D32" s="278"/>
      <c r="E32" s="278"/>
      <c r="F32" s="278"/>
      <c r="G32" s="278"/>
      <c r="H32" s="278"/>
    </row>
    <row r="33" spans="1:8" ht="15.75" customHeight="1">
      <c r="A33" s="278"/>
      <c r="B33" s="278"/>
      <c r="C33" s="278"/>
      <c r="D33" s="278"/>
      <c r="E33" s="278"/>
      <c r="F33" s="278"/>
      <c r="G33" s="278"/>
      <c r="H33" s="278"/>
    </row>
    <row r="34" spans="1:6" ht="15.75">
      <c r="A34" s="50"/>
      <c r="B34" s="50"/>
      <c r="C34" s="50"/>
      <c r="D34" s="50"/>
      <c r="E34" s="50"/>
      <c r="F34" s="50"/>
    </row>
    <row r="35" spans="1:6" ht="15.75">
      <c r="A35" s="50"/>
      <c r="B35" s="50"/>
      <c r="C35" s="50"/>
      <c r="D35" s="50"/>
      <c r="E35" s="50"/>
      <c r="F35" s="50"/>
    </row>
    <row r="36" spans="1:6" ht="15.75">
      <c r="A36" s="50"/>
      <c r="B36" s="50"/>
      <c r="C36" s="50"/>
      <c r="D36" s="50"/>
      <c r="E36" s="50"/>
      <c r="F36" s="50"/>
    </row>
    <row r="37" spans="1:6" ht="15.75">
      <c r="A37" s="50"/>
      <c r="B37" s="50"/>
      <c r="C37" s="50"/>
      <c r="D37" s="50"/>
      <c r="E37" s="50"/>
      <c r="F37" s="50"/>
    </row>
    <row r="38" spans="1:6" ht="15.75">
      <c r="A38" s="50"/>
      <c r="B38" s="50"/>
      <c r="C38" s="50"/>
      <c r="D38" s="50"/>
      <c r="E38" s="50"/>
      <c r="F38" s="50"/>
    </row>
    <row r="39" spans="1:6" ht="15.75">
      <c r="A39" s="50"/>
      <c r="B39" s="50"/>
      <c r="C39" s="50"/>
      <c r="D39" s="50"/>
      <c r="E39" s="50"/>
      <c r="F39" s="50"/>
    </row>
    <row r="40" spans="1:6" ht="15.75">
      <c r="A40" s="50"/>
      <c r="B40" s="50"/>
      <c r="C40" s="50"/>
      <c r="D40" s="50"/>
      <c r="E40" s="50"/>
      <c r="F40" s="50"/>
    </row>
    <row r="41" spans="1:6" ht="15.75">
      <c r="A41" s="50"/>
      <c r="B41" s="50"/>
      <c r="C41" s="50"/>
      <c r="D41" s="50"/>
      <c r="E41" s="50"/>
      <c r="F41" s="50"/>
    </row>
    <row r="42" spans="1:6" ht="15.75">
      <c r="A42" s="50"/>
      <c r="B42" s="50"/>
      <c r="C42" s="50"/>
      <c r="D42" s="50"/>
      <c r="E42" s="50"/>
      <c r="F42" s="50"/>
    </row>
    <row r="43" spans="1:6" ht="15.75">
      <c r="A43" s="50"/>
      <c r="B43" s="50"/>
      <c r="C43" s="50"/>
      <c r="D43" s="50"/>
      <c r="E43" s="50"/>
      <c r="F43" s="50"/>
    </row>
    <row r="44" spans="1:6" ht="15.75">
      <c r="A44" s="50"/>
      <c r="B44" s="50"/>
      <c r="C44" s="50"/>
      <c r="D44" s="50"/>
      <c r="E44" s="50"/>
      <c r="F44" s="50"/>
    </row>
    <row r="45" spans="1:6" ht="15.75">
      <c r="A45" s="50"/>
      <c r="B45" s="50"/>
      <c r="C45" s="50"/>
      <c r="D45" s="50"/>
      <c r="E45" s="50"/>
      <c r="F45" s="50"/>
    </row>
    <row r="46" spans="1:6" ht="15.75">
      <c r="A46" s="50"/>
      <c r="B46" s="50"/>
      <c r="C46" s="50"/>
      <c r="D46" s="50"/>
      <c r="E46" s="50"/>
      <c r="F46" s="50"/>
    </row>
    <row r="47" spans="1:6" ht="15.75">
      <c r="A47" s="50"/>
      <c r="B47" s="50"/>
      <c r="C47" s="50"/>
      <c r="D47" s="50"/>
      <c r="E47" s="50"/>
      <c r="F47" s="50"/>
    </row>
    <row r="48" spans="1:6" ht="15.75">
      <c r="A48" s="50"/>
      <c r="B48" s="50"/>
      <c r="C48" s="50"/>
      <c r="D48" s="50"/>
      <c r="E48" s="50"/>
      <c r="F48" s="50"/>
    </row>
    <row r="49" spans="1:6" ht="15.75">
      <c r="A49" s="50"/>
      <c r="B49" s="50"/>
      <c r="C49" s="50"/>
      <c r="D49" s="50"/>
      <c r="E49" s="50"/>
      <c r="F49" s="50"/>
    </row>
    <row r="50" spans="1:6" ht="15.75">
      <c r="A50" s="50"/>
      <c r="B50" s="50"/>
      <c r="C50" s="50"/>
      <c r="D50" s="50"/>
      <c r="E50" s="50"/>
      <c r="F50" s="50"/>
    </row>
    <row r="51" spans="1:6" ht="15.75">
      <c r="A51" s="50"/>
      <c r="B51" s="50"/>
      <c r="C51" s="50"/>
      <c r="D51" s="50"/>
      <c r="E51" s="50"/>
      <c r="F51" s="50"/>
    </row>
    <row r="52" spans="1:6" ht="15.75">
      <c r="A52" s="50"/>
      <c r="B52" s="50"/>
      <c r="C52" s="50"/>
      <c r="D52" s="50"/>
      <c r="E52" s="50"/>
      <c r="F52" s="50"/>
    </row>
    <row r="53" spans="1:6" ht="15.75">
      <c r="A53" s="50"/>
      <c r="B53" s="50"/>
      <c r="C53" s="50"/>
      <c r="D53" s="50"/>
      <c r="E53" s="50"/>
      <c r="F53" s="50"/>
    </row>
    <row r="54" spans="1:6" ht="15.75">
      <c r="A54" s="50"/>
      <c r="B54" s="50"/>
      <c r="C54" s="50"/>
      <c r="D54" s="50"/>
      <c r="E54" s="50"/>
      <c r="F54" s="50"/>
    </row>
    <row r="55" spans="1:6" ht="15.75">
      <c r="A55" s="50"/>
      <c r="B55" s="50"/>
      <c r="C55" s="50"/>
      <c r="D55" s="50"/>
      <c r="E55" s="50"/>
      <c r="F55" s="50"/>
    </row>
    <row r="56" spans="1:6" ht="15.75">
      <c r="A56" s="50"/>
      <c r="B56" s="50"/>
      <c r="C56" s="50"/>
      <c r="D56" s="50"/>
      <c r="E56" s="50"/>
      <c r="F56" s="50"/>
    </row>
    <row r="57" spans="1:6" ht="15.75">
      <c r="A57" s="50"/>
      <c r="B57" s="50"/>
      <c r="C57" s="50"/>
      <c r="D57" s="50"/>
      <c r="E57" s="50"/>
      <c r="F57" s="50"/>
    </row>
    <row r="58" spans="1:6" ht="15.75">
      <c r="A58" s="50"/>
      <c r="B58" s="50"/>
      <c r="C58" s="50"/>
      <c r="D58" s="50"/>
      <c r="E58" s="50"/>
      <c r="F58" s="50"/>
    </row>
    <row r="59" spans="1:6" ht="15.75">
      <c r="A59" s="50"/>
      <c r="B59" s="50"/>
      <c r="C59" s="50"/>
      <c r="D59" s="50"/>
      <c r="E59" s="50"/>
      <c r="F59" s="50"/>
    </row>
    <row r="60" spans="1:6" ht="15.75">
      <c r="A60" s="50"/>
      <c r="B60" s="50"/>
      <c r="C60" s="50"/>
      <c r="D60" s="50"/>
      <c r="E60" s="50"/>
      <c r="F60" s="50"/>
    </row>
    <row r="61" spans="1:6" ht="15.75">
      <c r="A61" s="50"/>
      <c r="B61" s="50"/>
      <c r="C61" s="50"/>
      <c r="D61" s="50"/>
      <c r="E61" s="50"/>
      <c r="F61" s="50"/>
    </row>
    <row r="62" spans="1:6" ht="15.75">
      <c r="A62" s="50"/>
      <c r="B62" s="50"/>
      <c r="C62" s="50"/>
      <c r="D62" s="50"/>
      <c r="E62" s="50"/>
      <c r="F62" s="50"/>
    </row>
    <row r="63" spans="1:6" ht="15.75">
      <c r="A63" s="50"/>
      <c r="B63" s="50"/>
      <c r="C63" s="50"/>
      <c r="D63" s="50"/>
      <c r="E63" s="50"/>
      <c r="F63" s="50"/>
    </row>
    <row r="64" spans="1:6" ht="15.75">
      <c r="A64" s="50"/>
      <c r="B64" s="50"/>
      <c r="C64" s="50"/>
      <c r="D64" s="50"/>
      <c r="E64" s="50"/>
      <c r="F64" s="50"/>
    </row>
    <row r="65" spans="1:6" ht="15.75">
      <c r="A65" s="50"/>
      <c r="B65" s="50"/>
      <c r="C65" s="50"/>
      <c r="D65" s="50"/>
      <c r="E65" s="50"/>
      <c r="F65" s="50"/>
    </row>
    <row r="66" spans="1:6" ht="15.75">
      <c r="A66" s="50"/>
      <c r="B66" s="50"/>
      <c r="C66" s="50"/>
      <c r="D66" s="50"/>
      <c r="E66" s="50"/>
      <c r="F66" s="50"/>
    </row>
    <row r="67" spans="1:6" ht="15.75">
      <c r="A67" s="50"/>
      <c r="B67" s="50"/>
      <c r="C67" s="50"/>
      <c r="D67" s="50"/>
      <c r="E67" s="50"/>
      <c r="F67" s="50"/>
    </row>
    <row r="68" spans="1:6" ht="15.75">
      <c r="A68" s="50"/>
      <c r="B68" s="50"/>
      <c r="C68" s="50"/>
      <c r="D68" s="50"/>
      <c r="E68" s="50"/>
      <c r="F68" s="50"/>
    </row>
    <row r="69" spans="1:6" ht="15.75">
      <c r="A69" s="50"/>
      <c r="B69" s="50"/>
      <c r="C69" s="50"/>
      <c r="D69" s="50"/>
      <c r="E69" s="50"/>
      <c r="F69" s="50"/>
    </row>
    <row r="70" spans="1:6" ht="15.75">
      <c r="A70" s="50"/>
      <c r="B70" s="50"/>
      <c r="C70" s="50"/>
      <c r="D70" s="50"/>
      <c r="E70" s="50"/>
      <c r="F70" s="50"/>
    </row>
    <row r="71" spans="1:6" ht="15.75">
      <c r="A71" s="50"/>
      <c r="B71" s="50"/>
      <c r="C71" s="50"/>
      <c r="D71" s="50"/>
      <c r="E71" s="50"/>
      <c r="F71" s="50"/>
    </row>
    <row r="72" spans="1:6" ht="15.75">
      <c r="A72" s="50"/>
      <c r="B72" s="50"/>
      <c r="C72" s="50"/>
      <c r="D72" s="50"/>
      <c r="E72" s="50"/>
      <c r="F72" s="50"/>
    </row>
    <row r="73" spans="1:6" ht="15.75">
      <c r="A73" s="50"/>
      <c r="B73" s="50"/>
      <c r="C73" s="50"/>
      <c r="D73" s="50"/>
      <c r="E73" s="50"/>
      <c r="F73" s="50"/>
    </row>
    <row r="74" spans="1:6" ht="15.75">
      <c r="A74" s="50"/>
      <c r="B74" s="50"/>
      <c r="C74" s="50"/>
      <c r="D74" s="50"/>
      <c r="E74" s="50"/>
      <c r="F74" s="50"/>
    </row>
    <row r="75" spans="1:6" ht="15.75">
      <c r="A75" s="50"/>
      <c r="B75" s="50"/>
      <c r="C75" s="50"/>
      <c r="D75" s="50"/>
      <c r="E75" s="50"/>
      <c r="F75" s="50"/>
    </row>
    <row r="76" spans="1:6" ht="15.75">
      <c r="A76" s="50"/>
      <c r="B76" s="50"/>
      <c r="C76" s="50"/>
      <c r="D76" s="50"/>
      <c r="E76" s="50"/>
      <c r="F76" s="50"/>
    </row>
    <row r="77" spans="1:6" ht="15.75">
      <c r="A77" s="50"/>
      <c r="B77" s="50"/>
      <c r="C77" s="50"/>
      <c r="D77" s="50"/>
      <c r="E77" s="50"/>
      <c r="F77" s="50"/>
    </row>
    <row r="78" spans="1:6" ht="15.75">
      <c r="A78" s="50"/>
      <c r="B78" s="50"/>
      <c r="C78" s="50"/>
      <c r="D78" s="50"/>
      <c r="E78" s="50"/>
      <c r="F78" s="50"/>
    </row>
    <row r="79" spans="1:6" ht="15.75">
      <c r="A79" s="50"/>
      <c r="B79" s="50"/>
      <c r="C79" s="50"/>
      <c r="D79" s="50"/>
      <c r="E79" s="50"/>
      <c r="F79" s="50"/>
    </row>
    <row r="80" spans="1:6" ht="15.75">
      <c r="A80" s="50"/>
      <c r="B80" s="50"/>
      <c r="C80" s="50"/>
      <c r="D80" s="50"/>
      <c r="E80" s="50"/>
      <c r="F80" s="50"/>
    </row>
    <row r="81" spans="1:6" ht="15.75">
      <c r="A81" s="50"/>
      <c r="B81" s="50"/>
      <c r="C81" s="50"/>
      <c r="D81" s="50"/>
      <c r="E81" s="50"/>
      <c r="F81" s="50"/>
    </row>
    <row r="82" spans="1:6" ht="15.75">
      <c r="A82" s="50"/>
      <c r="B82" s="50"/>
      <c r="C82" s="50"/>
      <c r="D82" s="50"/>
      <c r="E82" s="50"/>
      <c r="F82" s="50"/>
    </row>
    <row r="83" spans="1:6" ht="15.75">
      <c r="A83" s="50"/>
      <c r="B83" s="50"/>
      <c r="C83" s="50"/>
      <c r="D83" s="50"/>
      <c r="E83" s="50"/>
      <c r="F83" s="50"/>
    </row>
    <row r="84" spans="1:6" ht="15.75">
      <c r="A84" s="50"/>
      <c r="B84" s="50"/>
      <c r="C84" s="50"/>
      <c r="D84" s="50"/>
      <c r="E84" s="50"/>
      <c r="F84" s="50"/>
    </row>
    <row r="85" spans="1:6" ht="15.75">
      <c r="A85" s="50"/>
      <c r="B85" s="50"/>
      <c r="C85" s="50"/>
      <c r="D85" s="50"/>
      <c r="E85" s="50"/>
      <c r="F85" s="50"/>
    </row>
    <row r="86" spans="1:6" ht="15.75">
      <c r="A86" s="50"/>
      <c r="B86" s="50"/>
      <c r="C86" s="50"/>
      <c r="D86" s="50"/>
      <c r="E86" s="50"/>
      <c r="F86" s="50"/>
    </row>
    <row r="87" spans="1:6" ht="15.75">
      <c r="A87" s="50"/>
      <c r="B87" s="50"/>
      <c r="C87" s="50"/>
      <c r="D87" s="50"/>
      <c r="E87" s="50"/>
      <c r="F87" s="50"/>
    </row>
    <row r="88" spans="1:6" ht="15.75">
      <c r="A88" s="50"/>
      <c r="B88" s="50"/>
      <c r="C88" s="50"/>
      <c r="D88" s="50"/>
      <c r="E88" s="50"/>
      <c r="F88" s="50"/>
    </row>
    <row r="89" spans="1:6" ht="15.75">
      <c r="A89" s="50"/>
      <c r="B89" s="50"/>
      <c r="C89" s="50"/>
      <c r="D89" s="50"/>
      <c r="E89" s="50"/>
      <c r="F89" s="50"/>
    </row>
    <row r="90" spans="1:6" ht="15.75">
      <c r="A90" s="50"/>
      <c r="B90" s="50"/>
      <c r="C90" s="50"/>
      <c r="D90" s="50"/>
      <c r="E90" s="50"/>
      <c r="F90" s="50"/>
    </row>
    <row r="91" spans="1:6" ht="15.75">
      <c r="A91" s="50"/>
      <c r="B91" s="50"/>
      <c r="C91" s="50"/>
      <c r="D91" s="50"/>
      <c r="E91" s="50"/>
      <c r="F91" s="50"/>
    </row>
    <row r="92" spans="1:6" ht="15.75">
      <c r="A92" s="50"/>
      <c r="B92" s="50"/>
      <c r="C92" s="50"/>
      <c r="D92" s="50"/>
      <c r="E92" s="50"/>
      <c r="F92" s="50"/>
    </row>
    <row r="93" spans="1:6" ht="15.75">
      <c r="A93" s="50"/>
      <c r="B93" s="50"/>
      <c r="C93" s="50"/>
      <c r="D93" s="50"/>
      <c r="E93" s="50"/>
      <c r="F93" s="50"/>
    </row>
    <row r="94" spans="1:6" ht="15.75">
      <c r="A94" s="50"/>
      <c r="B94" s="50"/>
      <c r="C94" s="50"/>
      <c r="D94" s="50"/>
      <c r="E94" s="50"/>
      <c r="F94" s="50"/>
    </row>
    <row r="95" spans="1:6" ht="15.75">
      <c r="A95" s="50"/>
      <c r="B95" s="50"/>
      <c r="C95" s="50"/>
      <c r="D95" s="50"/>
      <c r="E95" s="50"/>
      <c r="F95" s="50"/>
    </row>
    <row r="96" spans="1:6" ht="15.75">
      <c r="A96" s="50"/>
      <c r="B96" s="50"/>
      <c r="C96" s="50"/>
      <c r="D96" s="50"/>
      <c r="E96" s="50"/>
      <c r="F96" s="50"/>
    </row>
    <row r="97" spans="1:6" ht="15.75">
      <c r="A97" s="50"/>
      <c r="B97" s="50"/>
      <c r="C97" s="50"/>
      <c r="D97" s="50"/>
      <c r="E97" s="50"/>
      <c r="F97" s="50"/>
    </row>
    <row r="98" spans="1:6" ht="15.75">
      <c r="A98" s="50"/>
      <c r="B98" s="50"/>
      <c r="C98" s="50"/>
      <c r="D98" s="50"/>
      <c r="E98" s="50"/>
      <c r="F98" s="50"/>
    </row>
    <row r="99" spans="1:6" ht="15.75">
      <c r="A99" s="50"/>
      <c r="B99" s="50"/>
      <c r="C99" s="50"/>
      <c r="D99" s="50"/>
      <c r="E99" s="50"/>
      <c r="F99" s="50"/>
    </row>
    <row r="100" spans="1:6" ht="15.75">
      <c r="A100" s="50"/>
      <c r="B100" s="50"/>
      <c r="C100" s="50"/>
      <c r="D100" s="50"/>
      <c r="E100" s="50"/>
      <c r="F100" s="50"/>
    </row>
    <row r="101" spans="1:6" ht="15.75">
      <c r="A101" s="50"/>
      <c r="B101" s="50"/>
      <c r="C101" s="50"/>
      <c r="D101" s="50"/>
      <c r="E101" s="50"/>
      <c r="F101" s="50"/>
    </row>
    <row r="102" spans="1:6" ht="15.75">
      <c r="A102" s="50"/>
      <c r="B102" s="50"/>
      <c r="C102" s="50"/>
      <c r="D102" s="50"/>
      <c r="E102" s="50"/>
      <c r="F102" s="50"/>
    </row>
    <row r="103" spans="1:6" ht="15.75">
      <c r="A103" s="50"/>
      <c r="B103" s="50"/>
      <c r="C103" s="50"/>
      <c r="D103" s="50"/>
      <c r="E103" s="50"/>
      <c r="F103" s="50"/>
    </row>
    <row r="104" spans="1:6" ht="15.75">
      <c r="A104" s="50"/>
      <c r="B104" s="50"/>
      <c r="C104" s="50"/>
      <c r="D104" s="50"/>
      <c r="E104" s="50"/>
      <c r="F104" s="50"/>
    </row>
  </sheetData>
  <mergeCells count="20">
    <mergeCell ref="A32:H33"/>
    <mergeCell ref="A20:D20"/>
    <mergeCell ref="A21:D21"/>
    <mergeCell ref="A28:D28"/>
    <mergeCell ref="A29:D30"/>
    <mergeCell ref="E29:E30"/>
    <mergeCell ref="A23:D23"/>
    <mergeCell ref="A24:D24"/>
    <mergeCell ref="A26:D26"/>
    <mergeCell ref="A25:D25"/>
    <mergeCell ref="A4:F4"/>
    <mergeCell ref="A19:D19"/>
    <mergeCell ref="F9:F10"/>
    <mergeCell ref="B7:C8"/>
    <mergeCell ref="D7:E8"/>
    <mergeCell ref="F7:F8"/>
    <mergeCell ref="B9:B10"/>
    <mergeCell ref="C9:C10"/>
    <mergeCell ref="D9:D10"/>
    <mergeCell ref="E9:E10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E14" sqref="E14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4" width="12.7109375" style="0" customWidth="1"/>
    <col min="5" max="5" width="19.7109375" style="0" customWidth="1"/>
    <col min="6" max="6" width="11.7109375" style="0" customWidth="1"/>
    <col min="7" max="7" width="12.28125" style="0" customWidth="1"/>
    <col min="8" max="9" width="11.7109375" style="0" customWidth="1"/>
    <col min="10" max="10" width="12.7109375" style="0" customWidth="1"/>
  </cols>
  <sheetData>
    <row r="1" spans="1:7" ht="15.75">
      <c r="A1" s="57"/>
      <c r="B1" s="57"/>
      <c r="C1" s="57"/>
      <c r="D1" s="57"/>
      <c r="E1" s="57"/>
      <c r="F1" s="57"/>
      <c r="G1" s="57"/>
    </row>
    <row r="2" spans="1:10" ht="15.75">
      <c r="A2" s="78"/>
      <c r="B2" s="78"/>
      <c r="C2" s="78"/>
      <c r="D2" s="78"/>
      <c r="E2" s="78"/>
      <c r="F2" s="78"/>
      <c r="G2" s="78"/>
      <c r="H2" s="78"/>
      <c r="J2" s="78" t="s">
        <v>237</v>
      </c>
    </row>
    <row r="3" spans="1:7" ht="12.75" customHeight="1">
      <c r="A3" s="57"/>
      <c r="B3" s="57"/>
      <c r="C3" s="57"/>
      <c r="D3" s="57"/>
      <c r="E3" s="57"/>
      <c r="F3" s="57"/>
      <c r="G3" s="57"/>
    </row>
    <row r="4" spans="1:8" ht="18" customHeight="1">
      <c r="A4" s="315" t="s">
        <v>238</v>
      </c>
      <c r="B4" s="315"/>
      <c r="C4" s="315"/>
      <c r="D4" s="315"/>
      <c r="E4" s="315"/>
      <c r="F4" s="315"/>
      <c r="G4" s="315"/>
      <c r="H4" s="315"/>
    </row>
    <row r="5" spans="1:8" ht="15.75" customHeight="1">
      <c r="A5" s="315"/>
      <c r="B5" s="315"/>
      <c r="C5" s="315"/>
      <c r="D5" s="315"/>
      <c r="E5" s="315"/>
      <c r="F5" s="315"/>
      <c r="G5" s="315"/>
      <c r="H5" s="315"/>
    </row>
    <row r="6" spans="1:8" ht="15.75">
      <c r="A6" s="297"/>
      <c r="B6" s="297"/>
      <c r="C6" s="297"/>
      <c r="D6" s="297"/>
      <c r="E6" s="297"/>
      <c r="F6" s="297"/>
      <c r="G6" s="297"/>
      <c r="H6" s="297"/>
    </row>
    <row r="7" spans="1:8" ht="15.75">
      <c r="A7" s="312"/>
      <c r="B7" s="312"/>
      <c r="C7" s="312"/>
      <c r="D7" s="312"/>
      <c r="E7" s="312"/>
      <c r="F7" s="312"/>
      <c r="G7" s="312"/>
      <c r="H7" s="312"/>
    </row>
    <row r="8" spans="1:10" ht="15.75">
      <c r="A8" s="57"/>
      <c r="B8" s="57"/>
      <c r="C8" s="57"/>
      <c r="D8" s="57"/>
      <c r="E8" s="57"/>
      <c r="F8" s="57"/>
      <c r="G8" s="57"/>
      <c r="H8" s="74"/>
      <c r="J8" s="74" t="s">
        <v>2</v>
      </c>
    </row>
    <row r="9" spans="1:10" ht="14.25">
      <c r="A9" s="331" t="s">
        <v>83</v>
      </c>
      <c r="B9" s="328" t="s">
        <v>263</v>
      </c>
      <c r="C9" s="329"/>
      <c r="D9" s="329"/>
      <c r="E9" s="330"/>
      <c r="F9" s="331" t="s">
        <v>250</v>
      </c>
      <c r="G9" s="331" t="s">
        <v>251</v>
      </c>
      <c r="H9" s="328" t="s">
        <v>255</v>
      </c>
      <c r="I9" s="329"/>
      <c r="J9" s="330"/>
    </row>
    <row r="10" spans="1:10" ht="63" customHeight="1">
      <c r="A10" s="332"/>
      <c r="B10" s="192" t="s">
        <v>262</v>
      </c>
      <c r="C10" s="192" t="s">
        <v>248</v>
      </c>
      <c r="D10" s="192" t="s">
        <v>101</v>
      </c>
      <c r="E10" s="192" t="s">
        <v>249</v>
      </c>
      <c r="F10" s="332"/>
      <c r="G10" s="332"/>
      <c r="H10" s="193" t="s">
        <v>254</v>
      </c>
      <c r="I10" s="193" t="s">
        <v>253</v>
      </c>
      <c r="J10" s="193" t="s">
        <v>252</v>
      </c>
    </row>
    <row r="11" spans="1:10" ht="15">
      <c r="A11" s="197"/>
      <c r="B11" s="197"/>
      <c r="C11" s="197"/>
      <c r="D11" s="196"/>
      <c r="E11" s="197"/>
      <c r="F11" s="196"/>
      <c r="G11" s="196"/>
      <c r="H11" s="194"/>
      <c r="I11" s="194"/>
      <c r="J11" s="194"/>
    </row>
    <row r="12" spans="1:10" ht="15">
      <c r="A12" s="209" t="s">
        <v>279</v>
      </c>
      <c r="B12" s="197"/>
      <c r="C12" s="197"/>
      <c r="D12" s="196"/>
      <c r="E12" s="197"/>
      <c r="F12" s="196"/>
      <c r="G12" s="196"/>
      <c r="H12" s="194"/>
      <c r="I12" s="194"/>
      <c r="J12" s="194"/>
    </row>
    <row r="13" spans="1:10" ht="15">
      <c r="A13" s="197"/>
      <c r="B13" s="197"/>
      <c r="C13" s="197"/>
      <c r="D13" s="196"/>
      <c r="E13" s="197"/>
      <c r="F13" s="196"/>
      <c r="G13" s="196"/>
      <c r="H13" s="194"/>
      <c r="I13" s="194"/>
      <c r="J13" s="194"/>
    </row>
    <row r="14" spans="1:10" ht="15">
      <c r="A14" s="197"/>
      <c r="B14" s="197"/>
      <c r="C14" s="197"/>
      <c r="D14" s="196"/>
      <c r="E14" s="197"/>
      <c r="F14" s="196"/>
      <c r="G14" s="196"/>
      <c r="H14" s="194"/>
      <c r="I14" s="194"/>
      <c r="J14" s="194"/>
    </row>
    <row r="15" spans="1:10" ht="15">
      <c r="A15" s="197"/>
      <c r="B15" s="197"/>
      <c r="C15" s="197"/>
      <c r="D15" s="196"/>
      <c r="E15" s="197"/>
      <c r="F15" s="196"/>
      <c r="G15" s="196"/>
      <c r="H15" s="194"/>
      <c r="I15" s="194"/>
      <c r="J15" s="194"/>
    </row>
    <row r="16" spans="1:10" ht="15">
      <c r="A16" s="197"/>
      <c r="B16" s="197"/>
      <c r="C16" s="197"/>
      <c r="D16" s="196"/>
      <c r="E16" s="197"/>
      <c r="F16" s="196"/>
      <c r="G16" s="196"/>
      <c r="H16" s="194"/>
      <c r="I16" s="194"/>
      <c r="J16" s="194"/>
    </row>
    <row r="17" spans="1:10" ht="15">
      <c r="A17" s="197"/>
      <c r="B17" s="197"/>
      <c r="C17" s="197"/>
      <c r="D17" s="196"/>
      <c r="E17" s="197"/>
      <c r="F17" s="196"/>
      <c r="G17" s="196"/>
      <c r="H17" s="194"/>
      <c r="I17" s="194"/>
      <c r="J17" s="194"/>
    </row>
    <row r="18" spans="1:10" ht="15">
      <c r="A18" s="197"/>
      <c r="B18" s="197"/>
      <c r="C18" s="197"/>
      <c r="D18" s="196"/>
      <c r="E18" s="197"/>
      <c r="F18" s="196"/>
      <c r="G18" s="196"/>
      <c r="H18" s="194"/>
      <c r="I18" s="194"/>
      <c r="J18" s="194"/>
    </row>
    <row r="19" spans="1:10" ht="15">
      <c r="A19" s="197"/>
      <c r="B19" s="197"/>
      <c r="C19" s="197"/>
      <c r="D19" s="196"/>
      <c r="E19" s="197"/>
      <c r="F19" s="196"/>
      <c r="G19" s="196"/>
      <c r="H19" s="194"/>
      <c r="I19" s="194"/>
      <c r="J19" s="194"/>
    </row>
    <row r="20" spans="1:10" ht="15">
      <c r="A20" s="197"/>
      <c r="B20" s="197"/>
      <c r="C20" s="197"/>
      <c r="D20" s="196"/>
      <c r="E20" s="197"/>
      <c r="F20" s="196"/>
      <c r="G20" s="196"/>
      <c r="H20" s="194"/>
      <c r="I20" s="194"/>
      <c r="J20" s="194"/>
    </row>
    <row r="21" spans="1:10" ht="15">
      <c r="A21" s="197"/>
      <c r="B21" s="197"/>
      <c r="C21" s="197"/>
      <c r="D21" s="196"/>
      <c r="E21" s="197"/>
      <c r="F21" s="196"/>
      <c r="G21" s="196"/>
      <c r="H21" s="194"/>
      <c r="I21" s="194"/>
      <c r="J21" s="194"/>
    </row>
    <row r="22" spans="1:10" ht="15">
      <c r="A22" s="195" t="s">
        <v>12</v>
      </c>
      <c r="B22" s="198"/>
      <c r="C22" s="198"/>
      <c r="D22" s="194">
        <f aca="true" t="shared" si="0" ref="D22:I22">SUM(D11:D21)</f>
        <v>0</v>
      </c>
      <c r="E22" s="199"/>
      <c r="F22" s="194">
        <f t="shared" si="0"/>
        <v>0</v>
      </c>
      <c r="G22" s="194">
        <f t="shared" si="0"/>
        <v>0</v>
      </c>
      <c r="H22" s="194">
        <f t="shared" si="0"/>
        <v>0</v>
      </c>
      <c r="I22" s="194">
        <f t="shared" si="0"/>
        <v>0</v>
      </c>
      <c r="J22" s="194">
        <f>SUM(J11:J21)</f>
        <v>0</v>
      </c>
    </row>
    <row r="23" spans="1:9" ht="15.75">
      <c r="A23" s="182"/>
      <c r="B23" s="182"/>
      <c r="C23" s="182"/>
      <c r="D23" s="182"/>
      <c r="E23" s="182"/>
      <c r="F23" s="182"/>
      <c r="G23" s="182"/>
      <c r="H23" s="182"/>
      <c r="I23" s="182"/>
    </row>
    <row r="24" spans="1:9" ht="15.75">
      <c r="A24" s="103"/>
      <c r="B24" s="103"/>
      <c r="C24" s="103"/>
      <c r="D24" s="103"/>
      <c r="E24" s="103"/>
      <c r="F24" s="103"/>
      <c r="G24" s="103"/>
      <c r="H24" s="103"/>
      <c r="I24" s="103"/>
    </row>
  </sheetData>
  <mergeCells count="8">
    <mergeCell ref="A7:H7"/>
    <mergeCell ref="A6:H6"/>
    <mergeCell ref="A4:H5"/>
    <mergeCell ref="B9:E9"/>
    <mergeCell ref="F9:F10"/>
    <mergeCell ref="G9:G10"/>
    <mergeCell ref="H9:J9"/>
    <mergeCell ref="A9:A10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&amp;C10. oldal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8"/>
  <sheetViews>
    <sheetView showGridLines="0" workbookViewId="0" topLeftCell="A4">
      <selection activeCell="A24" sqref="A24"/>
    </sheetView>
  </sheetViews>
  <sheetFormatPr defaultColWidth="9.140625" defaultRowHeight="12.75"/>
  <sheetData>
    <row r="1" spans="1:9" ht="15.75">
      <c r="A1" s="50"/>
      <c r="B1" s="50"/>
      <c r="C1" s="50"/>
      <c r="D1" s="50"/>
      <c r="E1" s="50"/>
      <c r="F1" s="50"/>
      <c r="G1" s="50"/>
      <c r="H1" s="50"/>
      <c r="I1" s="78" t="s">
        <v>200</v>
      </c>
    </row>
    <row r="2" spans="1:8" ht="15.75">
      <c r="A2" s="50"/>
      <c r="B2" s="50"/>
      <c r="C2" s="50"/>
      <c r="D2" s="50"/>
      <c r="E2" s="50"/>
      <c r="F2" s="50"/>
      <c r="G2" s="50"/>
      <c r="H2" s="50"/>
    </row>
    <row r="3" spans="1:8" ht="15.75">
      <c r="A3" s="50"/>
      <c r="B3" s="50"/>
      <c r="C3" s="50"/>
      <c r="D3" s="50"/>
      <c r="E3" s="50"/>
      <c r="F3" s="50"/>
      <c r="G3" s="50"/>
      <c r="H3" s="50"/>
    </row>
    <row r="4" spans="1:8" ht="15.75">
      <c r="A4" s="258" t="s">
        <v>194</v>
      </c>
      <c r="B4" s="258"/>
      <c r="C4" s="258"/>
      <c r="D4" s="258"/>
      <c r="E4" s="258"/>
      <c r="F4" s="258"/>
      <c r="G4" s="258"/>
      <c r="H4" s="258"/>
    </row>
    <row r="5" spans="1:8" ht="15.75">
      <c r="A5" s="307" t="s">
        <v>196</v>
      </c>
      <c r="B5" s="307"/>
      <c r="C5" s="307"/>
      <c r="D5" s="307"/>
      <c r="E5" s="307"/>
      <c r="F5" s="307"/>
      <c r="G5" s="307"/>
      <c r="H5" s="307"/>
    </row>
    <row r="6" spans="1:8" ht="15.75">
      <c r="A6" s="50"/>
      <c r="B6" s="50"/>
      <c r="C6" s="50"/>
      <c r="D6" s="50"/>
      <c r="E6" s="50"/>
      <c r="F6" s="50"/>
      <c r="G6" s="50"/>
      <c r="H6" s="50"/>
    </row>
    <row r="7" spans="1:8" ht="15.75">
      <c r="A7" s="50"/>
      <c r="B7" s="50"/>
      <c r="C7" s="50"/>
      <c r="D7" s="50"/>
      <c r="E7" s="50"/>
      <c r="F7" s="50"/>
      <c r="G7" s="50"/>
      <c r="H7" s="50"/>
    </row>
    <row r="8" spans="1:8" ht="15.75">
      <c r="A8" s="50" t="s">
        <v>195</v>
      </c>
      <c r="B8" s="50"/>
      <c r="C8" s="50"/>
      <c r="D8" s="50"/>
      <c r="E8" s="50"/>
      <c r="F8" s="50"/>
      <c r="G8" s="50"/>
      <c r="H8" s="50"/>
    </row>
    <row r="9" spans="1:8" ht="15.75">
      <c r="A9" s="50"/>
      <c r="B9" s="50"/>
      <c r="C9" s="50"/>
      <c r="D9" s="50"/>
      <c r="E9" s="50"/>
      <c r="F9" s="50"/>
      <c r="G9" s="50"/>
      <c r="H9" s="50"/>
    </row>
    <row r="10" spans="1:8" ht="15.75">
      <c r="A10" s="50"/>
      <c r="B10" s="50" t="s">
        <v>354</v>
      </c>
      <c r="C10" s="50"/>
      <c r="D10" s="50" t="s">
        <v>205</v>
      </c>
      <c r="E10" s="50"/>
      <c r="F10" s="50" t="s">
        <v>206</v>
      </c>
      <c r="G10" s="50"/>
      <c r="H10" s="50"/>
    </row>
    <row r="11" spans="1:8" ht="15.75">
      <c r="A11" s="50"/>
      <c r="B11" s="50" t="s">
        <v>281</v>
      </c>
      <c r="C11" s="50"/>
      <c r="D11" s="50" t="s">
        <v>205</v>
      </c>
      <c r="E11" s="50"/>
      <c r="F11" s="50" t="s">
        <v>206</v>
      </c>
      <c r="G11" s="50"/>
      <c r="H11" s="50"/>
    </row>
    <row r="12" spans="1:8" ht="15.75">
      <c r="A12" s="50"/>
      <c r="B12" s="50"/>
      <c r="C12" s="50"/>
      <c r="D12" s="50"/>
      <c r="E12" s="50"/>
      <c r="F12" s="50"/>
      <c r="G12" s="50"/>
      <c r="H12" s="50"/>
    </row>
    <row r="13" spans="1:8" ht="15.75">
      <c r="A13" s="50" t="s">
        <v>355</v>
      </c>
      <c r="B13" s="50"/>
      <c r="C13" s="50"/>
      <c r="D13" s="50"/>
      <c r="E13" s="50"/>
      <c r="F13" s="50"/>
      <c r="G13" s="50"/>
      <c r="H13" s="50"/>
    </row>
    <row r="14" spans="1:8" ht="15.75">
      <c r="A14" s="50"/>
      <c r="B14" s="50" t="s">
        <v>198</v>
      </c>
      <c r="C14" s="50"/>
      <c r="D14" s="50" t="s">
        <v>205</v>
      </c>
      <c r="E14" s="50"/>
      <c r="F14" s="50"/>
      <c r="G14" s="50"/>
      <c r="H14" s="50"/>
    </row>
    <row r="15" spans="1:8" ht="15.75">
      <c r="A15" s="50"/>
      <c r="B15" s="50" t="s">
        <v>199</v>
      </c>
      <c r="C15" s="50"/>
      <c r="D15" s="50" t="s">
        <v>205</v>
      </c>
      <c r="E15" s="50"/>
      <c r="F15" s="50"/>
      <c r="G15" s="50"/>
      <c r="H15" s="50"/>
    </row>
    <row r="16" spans="1:8" ht="15.75">
      <c r="A16" s="50"/>
      <c r="B16" s="50"/>
      <c r="C16" s="50"/>
      <c r="D16" s="50"/>
      <c r="E16" s="50"/>
      <c r="F16" s="50"/>
      <c r="G16" s="50"/>
      <c r="H16" s="50"/>
    </row>
    <row r="17" spans="1:8" ht="15.75">
      <c r="A17" s="50" t="s">
        <v>207</v>
      </c>
      <c r="B17" s="50"/>
      <c r="C17" s="50"/>
      <c r="D17" s="50"/>
      <c r="E17" s="50"/>
      <c r="F17" s="50"/>
      <c r="G17" s="50"/>
      <c r="H17" s="50"/>
    </row>
    <row r="18" spans="1:8" ht="15.75">
      <c r="A18" s="50"/>
      <c r="B18" s="50"/>
      <c r="C18" s="50"/>
      <c r="D18" s="50" t="s">
        <v>205</v>
      </c>
      <c r="E18" s="50"/>
      <c r="F18" s="50" t="s">
        <v>206</v>
      </c>
      <c r="G18" s="50"/>
      <c r="H18" s="50"/>
    </row>
    <row r="19" spans="1:8" ht="15.75">
      <c r="A19" s="50"/>
      <c r="B19" s="50"/>
      <c r="C19" s="50"/>
      <c r="D19" s="50"/>
      <c r="E19" s="50"/>
      <c r="F19" s="50"/>
      <c r="G19" s="50"/>
      <c r="H19" s="50"/>
    </row>
    <row r="20" spans="1:8" ht="15.75">
      <c r="A20" s="50" t="s">
        <v>197</v>
      </c>
      <c r="B20" s="50"/>
      <c r="C20" s="50"/>
      <c r="D20" s="50"/>
      <c r="E20" s="50"/>
      <c r="F20" s="50"/>
      <c r="G20" s="50"/>
      <c r="H20" s="50"/>
    </row>
    <row r="21" spans="1:8" ht="15.75">
      <c r="A21" s="50"/>
      <c r="B21" s="50" t="s">
        <v>198</v>
      </c>
      <c r="C21" s="50"/>
      <c r="D21" s="50" t="s">
        <v>205</v>
      </c>
      <c r="E21" s="50"/>
      <c r="F21" s="50"/>
      <c r="G21" s="50"/>
      <c r="H21" s="50"/>
    </row>
    <row r="22" spans="1:8" ht="15.75">
      <c r="A22" s="50"/>
      <c r="B22" s="50" t="s">
        <v>199</v>
      </c>
      <c r="C22" s="50"/>
      <c r="D22" s="50" t="s">
        <v>205</v>
      </c>
      <c r="E22" s="50"/>
      <c r="F22" s="50"/>
      <c r="G22" s="50"/>
      <c r="H22" s="50"/>
    </row>
    <row r="23" spans="1:8" ht="15.75">
      <c r="A23" s="50"/>
      <c r="B23" s="50"/>
      <c r="C23" s="50"/>
      <c r="D23" s="50"/>
      <c r="E23" s="50"/>
      <c r="F23" s="50"/>
      <c r="G23" s="50"/>
      <c r="H23" s="50"/>
    </row>
    <row r="24" spans="1:8" ht="15.75">
      <c r="A24" s="50" t="s">
        <v>356</v>
      </c>
      <c r="B24" s="50"/>
      <c r="C24" s="50"/>
      <c r="D24" s="50"/>
      <c r="E24" s="50"/>
      <c r="F24" s="50"/>
      <c r="G24" s="50"/>
      <c r="H24" s="50"/>
    </row>
    <row r="25" spans="1:8" ht="15.75">
      <c r="A25" s="175" t="s">
        <v>203</v>
      </c>
      <c r="B25" s="50" t="s">
        <v>204</v>
      </c>
      <c r="C25" s="50"/>
      <c r="D25" s="50"/>
      <c r="E25" s="50"/>
      <c r="F25" s="50"/>
      <c r="G25" s="50"/>
      <c r="H25" s="50"/>
    </row>
    <row r="26" spans="1:8" ht="15.75">
      <c r="A26" s="175" t="s">
        <v>203</v>
      </c>
      <c r="B26" s="50" t="s">
        <v>204</v>
      </c>
      <c r="C26" s="50"/>
      <c r="D26" s="50"/>
      <c r="E26" s="50"/>
      <c r="F26" s="50"/>
      <c r="G26" s="50"/>
      <c r="H26" s="50"/>
    </row>
    <row r="27" spans="1:8" ht="15.75">
      <c r="A27" s="175" t="s">
        <v>203</v>
      </c>
      <c r="B27" s="50" t="s">
        <v>204</v>
      </c>
      <c r="C27" s="50"/>
      <c r="D27" s="50"/>
      <c r="E27" s="50"/>
      <c r="F27" s="50"/>
      <c r="G27" s="50"/>
      <c r="H27" s="50"/>
    </row>
    <row r="28" spans="1:8" ht="15.75">
      <c r="A28" s="175" t="s">
        <v>203</v>
      </c>
      <c r="B28" s="50" t="s">
        <v>204</v>
      </c>
      <c r="C28" s="50"/>
      <c r="D28" s="50"/>
      <c r="E28" s="50"/>
      <c r="F28" s="50"/>
      <c r="G28" s="50"/>
      <c r="H28" s="50"/>
    </row>
    <row r="29" spans="1:8" ht="15.75">
      <c r="A29" s="175" t="s">
        <v>203</v>
      </c>
      <c r="B29" s="50" t="s">
        <v>204</v>
      </c>
      <c r="C29" s="50"/>
      <c r="D29" s="50"/>
      <c r="E29" s="50"/>
      <c r="F29" s="50"/>
      <c r="G29" s="50"/>
      <c r="H29" s="50"/>
    </row>
    <row r="30" spans="1:8" ht="15.75">
      <c r="A30" s="50"/>
      <c r="B30" s="50"/>
      <c r="C30" s="50"/>
      <c r="D30" s="50"/>
      <c r="E30" s="50"/>
      <c r="F30" s="50"/>
      <c r="G30" s="50"/>
      <c r="H30" s="50"/>
    </row>
    <row r="31" spans="1:8" ht="15.75">
      <c r="A31" s="50"/>
      <c r="B31" s="50"/>
      <c r="C31" s="50"/>
      <c r="D31" s="50"/>
      <c r="E31" s="50"/>
      <c r="F31" s="50"/>
      <c r="G31" s="50"/>
      <c r="H31" s="50"/>
    </row>
    <row r="32" spans="1:8" ht="15.75">
      <c r="A32" s="50"/>
      <c r="B32" s="50"/>
      <c r="C32" s="50"/>
      <c r="D32" s="50"/>
      <c r="E32" s="50"/>
      <c r="F32" s="50"/>
      <c r="G32" s="50"/>
      <c r="H32" s="50"/>
    </row>
    <row r="33" spans="1:8" ht="15.75">
      <c r="A33" s="50"/>
      <c r="B33" s="50"/>
      <c r="C33" s="50"/>
      <c r="D33" s="50"/>
      <c r="E33" s="50"/>
      <c r="F33" s="50"/>
      <c r="G33" s="50"/>
      <c r="H33" s="50"/>
    </row>
    <row r="34" spans="1:8" ht="15.75">
      <c r="A34" s="50"/>
      <c r="B34" s="50"/>
      <c r="C34" s="50"/>
      <c r="D34" s="50"/>
      <c r="E34" s="50"/>
      <c r="F34" s="50"/>
      <c r="G34" s="50"/>
      <c r="H34" s="50"/>
    </row>
    <row r="35" spans="1:8" ht="15.75">
      <c r="A35" s="50"/>
      <c r="B35" s="50"/>
      <c r="C35" s="50"/>
      <c r="D35" s="50"/>
      <c r="E35" s="50"/>
      <c r="F35" s="50"/>
      <c r="G35" s="50"/>
      <c r="H35" s="50"/>
    </row>
    <row r="36" spans="1:8" ht="15.75">
      <c r="A36" s="50"/>
      <c r="B36" s="50"/>
      <c r="C36" s="50"/>
      <c r="D36" s="50"/>
      <c r="E36" s="50"/>
      <c r="F36" s="50"/>
      <c r="G36" s="50"/>
      <c r="H36" s="50"/>
    </row>
    <row r="37" spans="1:8" ht="15.75">
      <c r="A37" s="50"/>
      <c r="B37" s="50"/>
      <c r="C37" s="50"/>
      <c r="D37" s="50"/>
      <c r="E37" s="50"/>
      <c r="F37" s="50"/>
      <c r="G37" s="50"/>
      <c r="H37" s="50"/>
    </row>
    <row r="38" spans="1:8" ht="15.75">
      <c r="A38" s="50"/>
      <c r="B38" s="50"/>
      <c r="C38" s="50"/>
      <c r="D38" s="50"/>
      <c r="E38" s="50"/>
      <c r="F38" s="50"/>
      <c r="G38" s="50"/>
      <c r="H38" s="50"/>
    </row>
    <row r="39" spans="1:8" ht="15.75">
      <c r="A39" s="50"/>
      <c r="B39" s="50"/>
      <c r="C39" s="50"/>
      <c r="D39" s="50"/>
      <c r="E39" s="50"/>
      <c r="F39" s="50"/>
      <c r="G39" s="50"/>
      <c r="H39" s="50"/>
    </row>
    <row r="40" spans="1:8" ht="15.75">
      <c r="A40" s="50"/>
      <c r="B40" s="50"/>
      <c r="C40" s="50"/>
      <c r="D40" s="50"/>
      <c r="E40" s="50"/>
      <c r="F40" s="50"/>
      <c r="G40" s="50"/>
      <c r="H40" s="50"/>
    </row>
    <row r="41" spans="1:8" ht="15.75">
      <c r="A41" s="50"/>
      <c r="B41" s="50"/>
      <c r="C41" s="50"/>
      <c r="D41" s="50"/>
      <c r="E41" s="50"/>
      <c r="F41" s="50"/>
      <c r="G41" s="50"/>
      <c r="H41" s="50"/>
    </row>
    <row r="42" spans="1:8" ht="15.75">
      <c r="A42" s="50"/>
      <c r="B42" s="50"/>
      <c r="C42" s="50"/>
      <c r="D42" s="50"/>
      <c r="E42" s="50"/>
      <c r="F42" s="50"/>
      <c r="G42" s="50"/>
      <c r="H42" s="50"/>
    </row>
    <row r="43" spans="1:8" ht="15.75">
      <c r="A43" s="50"/>
      <c r="B43" s="50"/>
      <c r="C43" s="50"/>
      <c r="D43" s="50"/>
      <c r="E43" s="50"/>
      <c r="F43" s="50"/>
      <c r="G43" s="50"/>
      <c r="H43" s="50"/>
    </row>
    <row r="44" spans="1:8" ht="15.75">
      <c r="A44" s="50"/>
      <c r="B44" s="50"/>
      <c r="C44" s="50"/>
      <c r="D44" s="50"/>
      <c r="E44" s="50"/>
      <c r="F44" s="50"/>
      <c r="G44" s="50"/>
      <c r="H44" s="50"/>
    </row>
    <row r="45" spans="1:8" ht="15.75">
      <c r="A45" s="50"/>
      <c r="B45" s="50"/>
      <c r="C45" s="50"/>
      <c r="D45" s="50"/>
      <c r="E45" s="50"/>
      <c r="F45" s="50"/>
      <c r="G45" s="50"/>
      <c r="H45" s="50"/>
    </row>
    <row r="46" spans="1:8" ht="15.75">
      <c r="A46" s="50"/>
      <c r="B46" s="50"/>
      <c r="C46" s="50"/>
      <c r="D46" s="50"/>
      <c r="E46" s="50"/>
      <c r="F46" s="50"/>
      <c r="G46" s="50"/>
      <c r="H46" s="50"/>
    </row>
    <row r="47" spans="1:8" ht="15.75">
      <c r="A47" s="50"/>
      <c r="B47" s="50"/>
      <c r="C47" s="50"/>
      <c r="D47" s="50"/>
      <c r="E47" s="50"/>
      <c r="F47" s="50"/>
      <c r="G47" s="50"/>
      <c r="H47" s="50"/>
    </row>
    <row r="48" spans="1:8" ht="15.75">
      <c r="A48" s="50"/>
      <c r="B48" s="50"/>
      <c r="C48" s="50"/>
      <c r="D48" s="50"/>
      <c r="E48" s="50"/>
      <c r="F48" s="50"/>
      <c r="G48" s="50"/>
      <c r="H48" s="50"/>
    </row>
    <row r="49" spans="1:8" ht="15.75">
      <c r="A49" s="50"/>
      <c r="B49" s="50"/>
      <c r="C49" s="50"/>
      <c r="D49" s="50"/>
      <c r="E49" s="50"/>
      <c r="F49" s="50"/>
      <c r="G49" s="50"/>
      <c r="H49" s="50"/>
    </row>
    <row r="50" spans="1:8" ht="15.75">
      <c r="A50" s="50"/>
      <c r="B50" s="50"/>
      <c r="C50" s="50"/>
      <c r="D50" s="50"/>
      <c r="E50" s="50"/>
      <c r="F50" s="50"/>
      <c r="G50" s="50"/>
      <c r="H50" s="50"/>
    </row>
    <row r="51" spans="1:8" ht="15.75">
      <c r="A51" s="50"/>
      <c r="B51" s="50"/>
      <c r="C51" s="50"/>
      <c r="D51" s="50"/>
      <c r="E51" s="50"/>
      <c r="F51" s="50"/>
      <c r="G51" s="50"/>
      <c r="H51" s="50"/>
    </row>
    <row r="52" spans="1:8" ht="15.75">
      <c r="A52" s="50"/>
      <c r="B52" s="50"/>
      <c r="C52" s="50"/>
      <c r="D52" s="50"/>
      <c r="E52" s="50"/>
      <c r="F52" s="50"/>
      <c r="G52" s="50"/>
      <c r="H52" s="50"/>
    </row>
    <row r="53" spans="1:8" ht="15.75">
      <c r="A53" s="50"/>
      <c r="B53" s="50"/>
      <c r="C53" s="50"/>
      <c r="D53" s="50"/>
      <c r="E53" s="50"/>
      <c r="F53" s="50"/>
      <c r="G53" s="50"/>
      <c r="H53" s="50"/>
    </row>
    <row r="54" spans="1:8" ht="15.75">
      <c r="A54" s="50"/>
      <c r="B54" s="50"/>
      <c r="C54" s="50"/>
      <c r="D54" s="50"/>
      <c r="E54" s="50"/>
      <c r="F54" s="50"/>
      <c r="G54" s="50"/>
      <c r="H54" s="50"/>
    </row>
    <row r="55" spans="1:8" ht="15.75">
      <c r="A55" s="50"/>
      <c r="B55" s="50"/>
      <c r="C55" s="50"/>
      <c r="D55" s="50"/>
      <c r="E55" s="50"/>
      <c r="F55" s="50"/>
      <c r="G55" s="50"/>
      <c r="H55" s="50"/>
    </row>
    <row r="56" spans="1:8" ht="15.75">
      <c r="A56" s="50"/>
      <c r="B56" s="50"/>
      <c r="C56" s="50"/>
      <c r="D56" s="50"/>
      <c r="E56" s="50"/>
      <c r="F56" s="50"/>
      <c r="G56" s="50"/>
      <c r="H56" s="50"/>
    </row>
    <row r="57" spans="1:8" ht="15.75">
      <c r="A57" s="50"/>
      <c r="B57" s="50"/>
      <c r="C57" s="50"/>
      <c r="D57" s="50"/>
      <c r="E57" s="50"/>
      <c r="F57" s="50"/>
      <c r="G57" s="50"/>
      <c r="H57" s="50"/>
    </row>
    <row r="58" spans="1:8" ht="15.75">
      <c r="A58" s="50"/>
      <c r="B58" s="50"/>
      <c r="C58" s="50"/>
      <c r="D58" s="50"/>
      <c r="E58" s="50"/>
      <c r="F58" s="50"/>
      <c r="G58" s="50"/>
      <c r="H58" s="50"/>
    </row>
    <row r="59" spans="1:8" ht="15.75">
      <c r="A59" s="50"/>
      <c r="B59" s="50"/>
      <c r="C59" s="50"/>
      <c r="D59" s="50"/>
      <c r="E59" s="50"/>
      <c r="F59" s="50"/>
      <c r="G59" s="50"/>
      <c r="H59" s="50"/>
    </row>
    <row r="60" spans="1:8" ht="15.75">
      <c r="A60" s="50"/>
      <c r="B60" s="50"/>
      <c r="C60" s="50"/>
      <c r="D60" s="50"/>
      <c r="E60" s="50"/>
      <c r="F60" s="50"/>
      <c r="G60" s="50"/>
      <c r="H60" s="50"/>
    </row>
    <row r="61" spans="1:8" ht="15.75">
      <c r="A61" s="50"/>
      <c r="B61" s="50"/>
      <c r="C61" s="50"/>
      <c r="D61" s="50"/>
      <c r="E61" s="50"/>
      <c r="F61" s="50"/>
      <c r="G61" s="50"/>
      <c r="H61" s="50"/>
    </row>
    <row r="62" spans="1:8" ht="15.75">
      <c r="A62" s="50"/>
      <c r="B62" s="50"/>
      <c r="C62" s="50"/>
      <c r="D62" s="50"/>
      <c r="E62" s="50"/>
      <c r="F62" s="50"/>
      <c r="G62" s="50"/>
      <c r="H62" s="50"/>
    </row>
    <row r="63" spans="1:8" ht="15.75">
      <c r="A63" s="50"/>
      <c r="B63" s="50"/>
      <c r="C63" s="50"/>
      <c r="D63" s="50"/>
      <c r="E63" s="50"/>
      <c r="F63" s="50"/>
      <c r="G63" s="50"/>
      <c r="H63" s="50"/>
    </row>
    <row r="64" spans="1:8" ht="15.75">
      <c r="A64" s="50"/>
      <c r="B64" s="50"/>
      <c r="C64" s="50"/>
      <c r="D64" s="50"/>
      <c r="E64" s="50"/>
      <c r="F64" s="50"/>
      <c r="G64" s="50"/>
      <c r="H64" s="50"/>
    </row>
    <row r="65" spans="1:8" ht="15.75">
      <c r="A65" s="50"/>
      <c r="B65" s="50"/>
      <c r="C65" s="50"/>
      <c r="D65" s="50"/>
      <c r="E65" s="50"/>
      <c r="F65" s="50"/>
      <c r="G65" s="50"/>
      <c r="H65" s="50"/>
    </row>
    <row r="66" spans="1:8" ht="15.75">
      <c r="A66" s="50"/>
      <c r="B66" s="50"/>
      <c r="C66" s="50"/>
      <c r="D66" s="50"/>
      <c r="E66" s="50"/>
      <c r="F66" s="50"/>
      <c r="G66" s="50"/>
      <c r="H66" s="50"/>
    </row>
    <row r="67" spans="1:8" ht="15.75">
      <c r="A67" s="50"/>
      <c r="B67" s="50"/>
      <c r="C67" s="50"/>
      <c r="D67" s="50"/>
      <c r="E67" s="50"/>
      <c r="F67" s="50"/>
      <c r="G67" s="50"/>
      <c r="H67" s="50"/>
    </row>
    <row r="68" spans="1:8" ht="15.75">
      <c r="A68" s="50"/>
      <c r="B68" s="50"/>
      <c r="C68" s="50"/>
      <c r="D68" s="50"/>
      <c r="E68" s="50"/>
      <c r="F68" s="50"/>
      <c r="G68" s="50"/>
      <c r="H68" s="50"/>
    </row>
  </sheetData>
  <mergeCells count="2">
    <mergeCell ref="A4:H4"/>
    <mergeCell ref="A5:H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&amp;C11. oldal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37.8515625" style="0" customWidth="1"/>
    <col min="2" max="2" width="16.7109375" style="0" customWidth="1"/>
    <col min="3" max="7" width="14.7109375" style="0" customWidth="1"/>
  </cols>
  <sheetData>
    <row r="1" spans="7:8" ht="15.75">
      <c r="G1" s="78" t="s">
        <v>222</v>
      </c>
      <c r="H1" s="78"/>
    </row>
    <row r="2" ht="15.75">
      <c r="A2" s="57"/>
    </row>
    <row r="3" ht="15.75">
      <c r="A3" s="57"/>
    </row>
    <row r="4" ht="15.75">
      <c r="A4" s="57"/>
    </row>
    <row r="5" spans="1:7" ht="18.75">
      <c r="A5" s="296" t="s">
        <v>224</v>
      </c>
      <c r="B5" s="296"/>
      <c r="C5" s="296"/>
      <c r="D5" s="296"/>
      <c r="E5" s="296"/>
      <c r="F5" s="296"/>
      <c r="G5" s="296"/>
    </row>
    <row r="6" spans="1:7" ht="15.75">
      <c r="A6" s="297" t="s">
        <v>281</v>
      </c>
      <c r="B6" s="297"/>
      <c r="C6" s="297"/>
      <c r="D6" s="297"/>
      <c r="E6" s="297"/>
      <c r="F6" s="297"/>
      <c r="G6" s="297"/>
    </row>
    <row r="7" spans="1:7" ht="15.75">
      <c r="A7" s="78"/>
      <c r="G7" s="78" t="s">
        <v>2</v>
      </c>
    </row>
    <row r="8" spans="1:7" ht="15.75">
      <c r="A8" s="322" t="s">
        <v>225</v>
      </c>
      <c r="B8" s="322" t="s">
        <v>228</v>
      </c>
      <c r="C8" s="336" t="s">
        <v>229</v>
      </c>
      <c r="D8" s="337"/>
      <c r="E8" s="337"/>
      <c r="F8" s="338"/>
      <c r="G8" s="333" t="s">
        <v>12</v>
      </c>
    </row>
    <row r="9" spans="1:7" ht="15.75">
      <c r="A9" s="322"/>
      <c r="B9" s="322"/>
      <c r="C9" s="105"/>
      <c r="D9" s="105"/>
      <c r="E9" s="105"/>
      <c r="F9" s="105"/>
      <c r="G9" s="334"/>
    </row>
    <row r="10" spans="1:7" ht="15.75">
      <c r="A10" s="322"/>
      <c r="B10" s="322"/>
      <c r="C10" s="106"/>
      <c r="D10" s="106"/>
      <c r="E10" s="106"/>
      <c r="F10" s="106"/>
      <c r="G10" s="335"/>
    </row>
    <row r="11" spans="1:7" ht="15.75">
      <c r="A11" s="107" t="s">
        <v>159</v>
      </c>
      <c r="B11" s="92"/>
      <c r="C11" s="92"/>
      <c r="D11" s="92"/>
      <c r="E11" s="92"/>
      <c r="F11" s="92"/>
      <c r="G11" s="92">
        <f>SUM(B11:F11)</f>
        <v>0</v>
      </c>
    </row>
    <row r="12" spans="1:7" ht="15.75">
      <c r="A12" s="107" t="s">
        <v>226</v>
      </c>
      <c r="B12" s="92"/>
      <c r="C12" s="92"/>
      <c r="D12" s="92"/>
      <c r="E12" s="92"/>
      <c r="F12" s="92"/>
      <c r="G12" s="92">
        <f aca="true" t="shared" si="0" ref="G12:G18">SUM(B12:F12)</f>
        <v>0</v>
      </c>
    </row>
    <row r="13" spans="1:7" ht="15.75">
      <c r="A13" s="107" t="s">
        <v>161</v>
      </c>
      <c r="B13" s="92"/>
      <c r="C13" s="92"/>
      <c r="D13" s="92"/>
      <c r="E13" s="92"/>
      <c r="F13" s="92"/>
      <c r="G13" s="92">
        <f t="shared" si="0"/>
        <v>0</v>
      </c>
    </row>
    <row r="14" spans="1:7" ht="15.75">
      <c r="A14" s="107" t="s">
        <v>247</v>
      </c>
      <c r="B14" s="92"/>
      <c r="C14" s="92"/>
      <c r="D14" s="92"/>
      <c r="E14" s="92"/>
      <c r="F14" s="92"/>
      <c r="G14" s="92">
        <f t="shared" si="0"/>
        <v>0</v>
      </c>
    </row>
    <row r="15" spans="1:7" ht="15.75">
      <c r="A15" s="107" t="s">
        <v>163</v>
      </c>
      <c r="B15" s="92"/>
      <c r="C15" s="92"/>
      <c r="D15" s="92"/>
      <c r="E15" s="92"/>
      <c r="F15" s="92"/>
      <c r="G15" s="92">
        <f t="shared" si="0"/>
        <v>0</v>
      </c>
    </row>
    <row r="16" spans="1:7" ht="15.75">
      <c r="A16" s="107" t="s">
        <v>164</v>
      </c>
      <c r="B16" s="92"/>
      <c r="C16" s="92"/>
      <c r="D16" s="92"/>
      <c r="E16" s="92"/>
      <c r="F16" s="92"/>
      <c r="G16" s="92">
        <f t="shared" si="0"/>
        <v>0</v>
      </c>
    </row>
    <row r="17" spans="1:7" ht="15.75">
      <c r="A17" s="107" t="s">
        <v>227</v>
      </c>
      <c r="B17" s="92"/>
      <c r="C17" s="92"/>
      <c r="D17" s="92"/>
      <c r="E17" s="92"/>
      <c r="F17" s="92"/>
      <c r="G17" s="92">
        <f t="shared" si="0"/>
        <v>0</v>
      </c>
    </row>
    <row r="18" spans="1:7" ht="15.75">
      <c r="A18" s="107"/>
      <c r="B18" s="92"/>
      <c r="C18" s="92"/>
      <c r="D18" s="92"/>
      <c r="E18" s="92"/>
      <c r="F18" s="92"/>
      <c r="G18" s="92">
        <f t="shared" si="0"/>
        <v>0</v>
      </c>
    </row>
    <row r="19" spans="1:7" ht="15.75">
      <c r="A19" s="108" t="s">
        <v>223</v>
      </c>
      <c r="B19" s="92">
        <f aca="true" t="shared" si="1" ref="B19:G19">SUM(B11:B18)</f>
        <v>0</v>
      </c>
      <c r="C19" s="92">
        <f t="shared" si="1"/>
        <v>0</v>
      </c>
      <c r="D19" s="92">
        <f t="shared" si="1"/>
        <v>0</v>
      </c>
      <c r="E19" s="92">
        <f t="shared" si="1"/>
        <v>0</v>
      </c>
      <c r="F19" s="92">
        <f t="shared" si="1"/>
        <v>0</v>
      </c>
      <c r="G19" s="92">
        <f t="shared" si="1"/>
        <v>0</v>
      </c>
    </row>
    <row r="20" spans="1:7" ht="15.75">
      <c r="A20" s="110"/>
      <c r="B20" s="111"/>
      <c r="C20" s="111"/>
      <c r="D20" s="111"/>
      <c r="E20" s="111"/>
      <c r="F20" s="111"/>
      <c r="G20" s="111"/>
    </row>
    <row r="23" ht="12.75">
      <c r="B23" t="s">
        <v>280</v>
      </c>
    </row>
  </sheetData>
  <mergeCells count="6">
    <mergeCell ref="A5:G5"/>
    <mergeCell ref="A6:G6"/>
    <mergeCell ref="A8:A10"/>
    <mergeCell ref="B8:B10"/>
    <mergeCell ref="G8:G10"/>
    <mergeCell ref="C8:F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headerFooter alignWithMargins="0">
    <oddHeader>&amp;C12. oldal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showGridLines="0" zoomScale="85" zoomScaleNormal="85" workbookViewId="0" topLeftCell="A1">
      <selection activeCell="O16" sqref="O16:O17"/>
    </sheetView>
  </sheetViews>
  <sheetFormatPr defaultColWidth="9.140625" defaultRowHeight="12.75"/>
  <cols>
    <col min="1" max="1" width="29.57421875" style="185" customWidth="1"/>
    <col min="2" max="2" width="11.421875" style="185" customWidth="1"/>
    <col min="3" max="10" width="9.28125" style="185" customWidth="1"/>
    <col min="11" max="11" width="8.7109375" style="185" customWidth="1"/>
    <col min="12" max="13" width="8.00390625" style="185" customWidth="1"/>
    <col min="14" max="14" width="8.7109375" style="185" customWidth="1"/>
    <col min="15" max="16384" width="8.00390625" style="185" customWidth="1"/>
  </cols>
  <sheetData>
    <row r="1" ht="15.75">
      <c r="P1" s="78" t="s">
        <v>244</v>
      </c>
    </row>
    <row r="5" spans="1:10" ht="18.75">
      <c r="A5" s="347" t="s">
        <v>239</v>
      </c>
      <c r="B5" s="347"/>
      <c r="C5" s="347"/>
      <c r="D5" s="347"/>
      <c r="E5" s="347"/>
      <c r="F5" s="347"/>
      <c r="G5" s="347"/>
      <c r="H5" s="347"/>
      <c r="I5" s="347"/>
      <c r="J5" s="347"/>
    </row>
    <row r="7" ht="13.5" thickBot="1">
      <c r="P7" s="201" t="s">
        <v>261</v>
      </c>
    </row>
    <row r="8" spans="1:16" ht="12.75">
      <c r="A8" s="186"/>
      <c r="B8" s="351" t="s">
        <v>258</v>
      </c>
      <c r="C8" s="354" t="s">
        <v>256</v>
      </c>
      <c r="D8" s="357" t="s">
        <v>240</v>
      </c>
      <c r="E8" s="348" t="s">
        <v>260</v>
      </c>
      <c r="F8" s="349"/>
      <c r="G8" s="349"/>
      <c r="H8" s="349"/>
      <c r="I8" s="349"/>
      <c r="J8" s="350"/>
      <c r="K8" s="360" t="s">
        <v>257</v>
      </c>
      <c r="L8" s="349"/>
      <c r="M8" s="349"/>
      <c r="N8" s="349"/>
      <c r="O8" s="349"/>
      <c r="P8" s="350"/>
    </row>
    <row r="9" spans="1:16" ht="12.75" customHeight="1">
      <c r="A9" s="373" t="s">
        <v>259</v>
      </c>
      <c r="B9" s="352"/>
      <c r="C9" s="355"/>
      <c r="D9" s="358"/>
      <c r="E9" s="374" t="s">
        <v>368</v>
      </c>
      <c r="F9" s="375"/>
      <c r="G9" s="376"/>
      <c r="H9" s="380" t="s">
        <v>281</v>
      </c>
      <c r="I9" s="375"/>
      <c r="J9" s="381"/>
      <c r="K9" s="367" t="s">
        <v>369</v>
      </c>
      <c r="L9" s="368"/>
      <c r="M9" s="369"/>
      <c r="N9" s="361" t="s">
        <v>370</v>
      </c>
      <c r="O9" s="362"/>
      <c r="P9" s="363"/>
    </row>
    <row r="10" spans="1:16" ht="12.75">
      <c r="A10" s="373"/>
      <c r="B10" s="352"/>
      <c r="C10" s="355"/>
      <c r="D10" s="358"/>
      <c r="E10" s="377"/>
      <c r="F10" s="378"/>
      <c r="G10" s="379"/>
      <c r="H10" s="382"/>
      <c r="I10" s="378"/>
      <c r="J10" s="383"/>
      <c r="K10" s="370"/>
      <c r="L10" s="371"/>
      <c r="M10" s="372"/>
      <c r="N10" s="364"/>
      <c r="O10" s="365"/>
      <c r="P10" s="366"/>
    </row>
    <row r="11" spans="1:16" ht="13.5" thickBot="1">
      <c r="A11" s="200" t="s">
        <v>241</v>
      </c>
      <c r="B11" s="353"/>
      <c r="C11" s="356"/>
      <c r="D11" s="359"/>
      <c r="E11" s="188" t="s">
        <v>242</v>
      </c>
      <c r="F11" s="189" t="s">
        <v>243</v>
      </c>
      <c r="G11" s="189" t="s">
        <v>12</v>
      </c>
      <c r="H11" s="188" t="s">
        <v>242</v>
      </c>
      <c r="I11" s="189" t="s">
        <v>243</v>
      </c>
      <c r="J11" s="190" t="s">
        <v>12</v>
      </c>
      <c r="K11" s="202" t="s">
        <v>242</v>
      </c>
      <c r="L11" s="189" t="s">
        <v>243</v>
      </c>
      <c r="M11" s="189" t="s">
        <v>12</v>
      </c>
      <c r="N11" s="188" t="s">
        <v>242</v>
      </c>
      <c r="O11" s="189" t="s">
        <v>243</v>
      </c>
      <c r="P11" s="190" t="s">
        <v>12</v>
      </c>
    </row>
    <row r="12" spans="1:16" ht="12.75">
      <c r="A12" s="221" t="s">
        <v>371</v>
      </c>
      <c r="B12" s="187">
        <v>2003</v>
      </c>
      <c r="C12" s="345">
        <v>269536</v>
      </c>
      <c r="D12" s="341">
        <v>67380</v>
      </c>
      <c r="E12" s="345">
        <f>123092-F12</f>
        <v>82412</v>
      </c>
      <c r="F12" s="339">
        <v>40680</v>
      </c>
      <c r="G12" s="339">
        <f>SUM(E12:F13)</f>
        <v>123092</v>
      </c>
      <c r="H12" s="339">
        <v>14761</v>
      </c>
      <c r="I12" s="339">
        <v>8853</v>
      </c>
      <c r="J12" s="341">
        <f>SUM(H12:I13)</f>
        <v>23614</v>
      </c>
      <c r="K12" s="343">
        <f>C12-D12-E12-H12-N12</f>
        <v>43930</v>
      </c>
      <c r="L12" s="339">
        <v>9138</v>
      </c>
      <c r="M12" s="339">
        <f>SUM(K12:L13)</f>
        <v>53068</v>
      </c>
      <c r="N12" s="339">
        <v>61053</v>
      </c>
      <c r="O12" s="339">
        <v>8709</v>
      </c>
      <c r="P12" s="341">
        <f>SUM(N12:O13)</f>
        <v>69762</v>
      </c>
    </row>
    <row r="13" spans="1:16" ht="13.5" thickBot="1">
      <c r="A13" s="222" t="s">
        <v>372</v>
      </c>
      <c r="B13" s="191">
        <v>2008</v>
      </c>
      <c r="C13" s="346"/>
      <c r="D13" s="342"/>
      <c r="E13" s="346"/>
      <c r="F13" s="340"/>
      <c r="G13" s="340"/>
      <c r="H13" s="340"/>
      <c r="I13" s="340"/>
      <c r="J13" s="342"/>
      <c r="K13" s="344"/>
      <c r="L13" s="340"/>
      <c r="M13" s="340"/>
      <c r="N13" s="340"/>
      <c r="O13" s="340"/>
      <c r="P13" s="342"/>
    </row>
    <row r="14" spans="1:16" ht="12.75">
      <c r="A14" s="221" t="s">
        <v>373</v>
      </c>
      <c r="B14" s="187">
        <v>2006</v>
      </c>
      <c r="C14" s="345">
        <v>9486</v>
      </c>
      <c r="D14" s="341">
        <v>7046</v>
      </c>
      <c r="E14" s="345"/>
      <c r="F14" s="339">
        <v>0</v>
      </c>
      <c r="G14" s="339">
        <f>SUM(E14:F15)</f>
        <v>0</v>
      </c>
      <c r="H14" s="339">
        <v>0</v>
      </c>
      <c r="I14" s="339">
        <f>155+1258</f>
        <v>1413</v>
      </c>
      <c r="J14" s="341">
        <f>SUM(H14:I15)</f>
        <v>1413</v>
      </c>
      <c r="K14" s="343">
        <f>1699</f>
        <v>1699</v>
      </c>
      <c r="L14" s="339">
        <f>1998+155</f>
        <v>2153</v>
      </c>
      <c r="M14" s="339">
        <f>SUM(K14:L15)</f>
        <v>3852</v>
      </c>
      <c r="N14" s="339">
        <f>C14-D14-H14-K14</f>
        <v>741</v>
      </c>
      <c r="O14" s="339">
        <f>D14-I14-L14</f>
        <v>3480</v>
      </c>
      <c r="P14" s="341">
        <f>SUM(N14:O15)</f>
        <v>4221</v>
      </c>
    </row>
    <row r="15" spans="1:16" ht="13.5" thickBot="1">
      <c r="A15" s="222" t="s">
        <v>374</v>
      </c>
      <c r="B15" s="191">
        <v>2009</v>
      </c>
      <c r="C15" s="346"/>
      <c r="D15" s="342"/>
      <c r="E15" s="346"/>
      <c r="F15" s="340"/>
      <c r="G15" s="340"/>
      <c r="H15" s="340"/>
      <c r="I15" s="340"/>
      <c r="J15" s="342"/>
      <c r="K15" s="344"/>
      <c r="L15" s="340"/>
      <c r="M15" s="340"/>
      <c r="N15" s="340"/>
      <c r="O15" s="340"/>
      <c r="P15" s="342"/>
    </row>
    <row r="16" spans="1:16" ht="12.75">
      <c r="A16" s="221" t="s">
        <v>375</v>
      </c>
      <c r="B16" s="187">
        <v>2005</v>
      </c>
      <c r="C16" s="345">
        <v>21692</v>
      </c>
      <c r="D16" s="341">
        <f>I16+M16+O16</f>
        <v>21692</v>
      </c>
      <c r="E16" s="345"/>
      <c r="F16" s="339">
        <v>0</v>
      </c>
      <c r="G16" s="339">
        <f>SUM(E16:F17)</f>
        <v>0</v>
      </c>
      <c r="H16" s="339">
        <f>7755-I16</f>
        <v>0</v>
      </c>
      <c r="I16" s="339">
        <v>7755</v>
      </c>
      <c r="J16" s="341">
        <f>SUM(H16:I17)</f>
        <v>7755</v>
      </c>
      <c r="K16" s="343"/>
      <c r="L16" s="339">
        <v>4525</v>
      </c>
      <c r="M16" s="339">
        <f>SUM(K16:L17)</f>
        <v>4525</v>
      </c>
      <c r="N16" s="339"/>
      <c r="O16" s="339">
        <v>9412</v>
      </c>
      <c r="P16" s="341">
        <f>SUM(N16:O17)</f>
        <v>9412</v>
      </c>
    </row>
    <row r="17" spans="1:16" ht="13.5" thickBot="1">
      <c r="A17" s="222" t="s">
        <v>376</v>
      </c>
      <c r="B17" s="191">
        <v>2009</v>
      </c>
      <c r="C17" s="346"/>
      <c r="D17" s="342"/>
      <c r="E17" s="346"/>
      <c r="F17" s="340"/>
      <c r="G17" s="340"/>
      <c r="H17" s="340"/>
      <c r="I17" s="340"/>
      <c r="J17" s="342"/>
      <c r="K17" s="344"/>
      <c r="L17" s="340"/>
      <c r="M17" s="340"/>
      <c r="N17" s="340"/>
      <c r="O17" s="340"/>
      <c r="P17" s="342"/>
    </row>
    <row r="18" spans="1:16" ht="12.75">
      <c r="A18" s="221" t="s">
        <v>377</v>
      </c>
      <c r="B18" s="187">
        <v>2006</v>
      </c>
      <c r="C18" s="345">
        <v>59843</v>
      </c>
      <c r="D18" s="341">
        <v>5984</v>
      </c>
      <c r="E18" s="345"/>
      <c r="F18" s="339">
        <v>0</v>
      </c>
      <c r="G18" s="339">
        <f>SUM(E18:F19)</f>
        <v>0</v>
      </c>
      <c r="H18" s="339">
        <v>12313</v>
      </c>
      <c r="I18" s="339">
        <v>285</v>
      </c>
      <c r="J18" s="341">
        <f>SUM(H18:I19)</f>
        <v>12598</v>
      </c>
      <c r="K18" s="343">
        <f>C18-D18-H18-N18</f>
        <v>38551</v>
      </c>
      <c r="L18" s="339">
        <v>5366</v>
      </c>
      <c r="M18" s="339">
        <f>SUM(K18:L19)</f>
        <v>43917</v>
      </c>
      <c r="N18" s="339">
        <f>3328-O18</f>
        <v>2995</v>
      </c>
      <c r="O18" s="339">
        <v>333</v>
      </c>
      <c r="P18" s="341">
        <f>SUM(N18:O19)</f>
        <v>3328</v>
      </c>
    </row>
    <row r="19" spans="1:16" ht="13.5" thickBot="1">
      <c r="A19" s="222" t="s">
        <v>378</v>
      </c>
      <c r="B19" s="191">
        <v>2008</v>
      </c>
      <c r="C19" s="346"/>
      <c r="D19" s="342"/>
      <c r="E19" s="346"/>
      <c r="F19" s="340"/>
      <c r="G19" s="340"/>
      <c r="H19" s="340"/>
      <c r="I19" s="340"/>
      <c r="J19" s="342"/>
      <c r="K19" s="344"/>
      <c r="L19" s="340"/>
      <c r="M19" s="340"/>
      <c r="N19" s="340"/>
      <c r="O19" s="340"/>
      <c r="P19" s="342"/>
    </row>
  </sheetData>
  <mergeCells count="67">
    <mergeCell ref="A9:A10"/>
    <mergeCell ref="E9:G10"/>
    <mergeCell ref="H9:J10"/>
    <mergeCell ref="P16:P17"/>
    <mergeCell ref="K14:K15"/>
    <mergeCell ref="L14:L15"/>
    <mergeCell ref="M14:M15"/>
    <mergeCell ref="N14:N15"/>
    <mergeCell ref="O14:O15"/>
    <mergeCell ref="P14:P15"/>
    <mergeCell ref="L16:L17"/>
    <mergeCell ref="M16:M17"/>
    <mergeCell ref="N16:N17"/>
    <mergeCell ref="O16:O17"/>
    <mergeCell ref="K8:P8"/>
    <mergeCell ref="N9:P10"/>
    <mergeCell ref="K9:M10"/>
    <mergeCell ref="M12:M13"/>
    <mergeCell ref="N12:N13"/>
    <mergeCell ref="O12:O13"/>
    <mergeCell ref="P12:P13"/>
    <mergeCell ref="K12:K13"/>
    <mergeCell ref="L12:L13"/>
    <mergeCell ref="C16:C17"/>
    <mergeCell ref="D16:D17"/>
    <mergeCell ref="E16:E17"/>
    <mergeCell ref="C8:C11"/>
    <mergeCell ref="D8:D11"/>
    <mergeCell ref="K16:K17"/>
    <mergeCell ref="I14:I15"/>
    <mergeCell ref="J14:J15"/>
    <mergeCell ref="G14:G15"/>
    <mergeCell ref="H14:H15"/>
    <mergeCell ref="I16:I17"/>
    <mergeCell ref="J16:J17"/>
    <mergeCell ref="C14:C15"/>
    <mergeCell ref="D14:D15"/>
    <mergeCell ref="E14:E15"/>
    <mergeCell ref="F14:F15"/>
    <mergeCell ref="F12:F13"/>
    <mergeCell ref="F16:F17"/>
    <mergeCell ref="G16:G17"/>
    <mergeCell ref="H16:H17"/>
    <mergeCell ref="A5:J5"/>
    <mergeCell ref="E8:J8"/>
    <mergeCell ref="B8:B11"/>
    <mergeCell ref="G12:G13"/>
    <mergeCell ref="H12:H13"/>
    <mergeCell ref="C12:C13"/>
    <mergeCell ref="D12:D13"/>
    <mergeCell ref="I12:I13"/>
    <mergeCell ref="J12:J13"/>
    <mergeCell ref="E12:E13"/>
    <mergeCell ref="G18:G19"/>
    <mergeCell ref="H18:H19"/>
    <mergeCell ref="I18:I19"/>
    <mergeCell ref="J18:J19"/>
    <mergeCell ref="C18:C19"/>
    <mergeCell ref="D18:D19"/>
    <mergeCell ref="E18:E19"/>
    <mergeCell ref="F18:F19"/>
    <mergeCell ref="O18:O19"/>
    <mergeCell ref="P18:P19"/>
    <mergeCell ref="K18:K19"/>
    <mergeCell ref="L18:L19"/>
    <mergeCell ref="M18:M19"/>
    <mergeCell ref="N18:N1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9" r:id="rId1"/>
  <headerFooter alignWithMargins="0">
    <oddHeader>&amp;C13. oldal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70" zoomScaleNormal="70" zoomScaleSheetLayoutView="25" workbookViewId="0" topLeftCell="A1">
      <selection activeCell="B6" sqref="B6"/>
    </sheetView>
  </sheetViews>
  <sheetFormatPr defaultColWidth="9.140625" defaultRowHeight="12.75"/>
  <cols>
    <col min="1" max="1" width="9.28125" style="3" customWidth="1"/>
    <col min="2" max="2" width="62.7109375" style="236" customWidth="1"/>
    <col min="3" max="5" width="9.28125" style="3" customWidth="1"/>
    <col min="6" max="16384" width="9.28125" style="5" customWidth="1"/>
  </cols>
  <sheetData>
    <row r="1" spans="1:9" ht="15.75" customHeight="1">
      <c r="A1" s="158"/>
      <c r="B1" s="223"/>
      <c r="E1" s="4"/>
      <c r="I1" s="224" t="s">
        <v>0</v>
      </c>
    </row>
    <row r="2" spans="1:9" ht="12" customHeight="1">
      <c r="A2" s="1" t="s">
        <v>379</v>
      </c>
      <c r="B2" s="223"/>
      <c r="E2" s="4"/>
      <c r="I2" s="4"/>
    </row>
    <row r="3" spans="1:5" ht="19.5" customHeight="1">
      <c r="A3" s="6"/>
      <c r="B3" s="7"/>
      <c r="C3" s="7" t="s">
        <v>380</v>
      </c>
      <c r="D3" s="8"/>
      <c r="E3" s="8"/>
    </row>
    <row r="4" spans="1:5" ht="12" customHeight="1">
      <c r="A4" s="6"/>
      <c r="B4" s="8"/>
      <c r="C4" s="8"/>
      <c r="D4" s="8"/>
      <c r="E4" s="8"/>
    </row>
    <row r="5" spans="1:9" ht="15" customHeight="1">
      <c r="A5" s="9"/>
      <c r="B5" s="225"/>
      <c r="C5" s="5"/>
      <c r="D5" s="10"/>
      <c r="E5" s="11"/>
      <c r="I5" s="12" t="s">
        <v>2</v>
      </c>
    </row>
    <row r="6" spans="1:14" s="17" customFormat="1" ht="43.5" customHeight="1">
      <c r="A6" s="13" t="s">
        <v>3</v>
      </c>
      <c r="B6" s="14" t="s">
        <v>4</v>
      </c>
      <c r="C6" s="15" t="s">
        <v>5</v>
      </c>
      <c r="D6" s="15" t="s">
        <v>381</v>
      </c>
      <c r="E6" s="15" t="s">
        <v>7</v>
      </c>
      <c r="F6" s="15" t="s">
        <v>382</v>
      </c>
      <c r="G6" s="15" t="s">
        <v>8</v>
      </c>
      <c r="H6" s="15" t="s">
        <v>9</v>
      </c>
      <c r="I6" s="15" t="s">
        <v>383</v>
      </c>
      <c r="J6" s="15" t="s">
        <v>10</v>
      </c>
      <c r="K6" s="15" t="s">
        <v>11</v>
      </c>
      <c r="L6" s="16" t="s">
        <v>12</v>
      </c>
      <c r="N6" s="226"/>
    </row>
    <row r="7" spans="1:12" s="22" customFormat="1" ht="15" customHeight="1">
      <c r="A7" s="18" t="s">
        <v>13</v>
      </c>
      <c r="B7" s="19" t="s">
        <v>384</v>
      </c>
      <c r="C7" s="227"/>
      <c r="D7" s="20"/>
      <c r="E7" s="20"/>
      <c r="F7" s="20"/>
      <c r="G7" s="20"/>
      <c r="H7" s="20"/>
      <c r="I7" s="20"/>
      <c r="J7" s="20"/>
      <c r="K7" s="20"/>
      <c r="L7" s="21">
        <f>SUM(C7:K7)</f>
        <v>0</v>
      </c>
    </row>
    <row r="8" spans="1:12" s="27" customFormat="1" ht="15.75" customHeight="1">
      <c r="A8" s="23"/>
      <c r="B8" s="24" t="s">
        <v>14</v>
      </c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2" s="22" customFormat="1" ht="15" customHeight="1">
      <c r="A9" s="23"/>
      <c r="B9" s="28" t="s">
        <v>15</v>
      </c>
      <c r="C9" s="29">
        <f>277805-276004</f>
        <v>1801</v>
      </c>
      <c r="D9" s="29">
        <f>83007-82495</f>
        <v>512</v>
      </c>
      <c r="E9" s="29">
        <f>287617-259747</f>
        <v>27870</v>
      </c>
      <c r="F9" s="29"/>
      <c r="G9" s="29">
        <f>89898-89484</f>
        <v>414</v>
      </c>
      <c r="H9" s="29">
        <f>8600-6736</f>
        <v>1864</v>
      </c>
      <c r="I9" s="29"/>
      <c r="J9" s="29"/>
      <c r="K9" s="29">
        <v>500</v>
      </c>
      <c r="L9" s="29">
        <f>SUM(C9:K9)</f>
        <v>32961</v>
      </c>
    </row>
    <row r="10" spans="1:12" s="22" customFormat="1" ht="15" customHeight="1">
      <c r="A10" s="23"/>
      <c r="B10" s="228" t="s">
        <v>16</v>
      </c>
      <c r="C10" s="229"/>
      <c r="D10" s="229"/>
      <c r="E10" s="229">
        <f>-166358+171757</f>
        <v>5399</v>
      </c>
      <c r="F10" s="229"/>
      <c r="G10" s="229"/>
      <c r="H10" s="229"/>
      <c r="I10" s="229"/>
      <c r="J10" s="229"/>
      <c r="K10" s="229">
        <v>-500</v>
      </c>
      <c r="L10" s="230">
        <f>SUM(C10:K10)</f>
        <v>4899</v>
      </c>
    </row>
    <row r="11" spans="1:12" s="22" customFormat="1" ht="15" customHeight="1">
      <c r="A11" s="30" t="s">
        <v>17</v>
      </c>
      <c r="B11" s="31" t="s">
        <v>18</v>
      </c>
      <c r="C11" s="20">
        <f aca="true" t="shared" si="0" ref="C11:L11">SUM(C9:C10)</f>
        <v>1801</v>
      </c>
      <c r="D11" s="20">
        <f t="shared" si="0"/>
        <v>512</v>
      </c>
      <c r="E11" s="20">
        <f t="shared" si="0"/>
        <v>33269</v>
      </c>
      <c r="F11" s="20">
        <f t="shared" si="0"/>
        <v>0</v>
      </c>
      <c r="G11" s="20">
        <f t="shared" si="0"/>
        <v>414</v>
      </c>
      <c r="H11" s="20">
        <f t="shared" si="0"/>
        <v>1864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37860</v>
      </c>
    </row>
    <row r="12" spans="1:12" s="22" customFormat="1" ht="34.5" customHeight="1">
      <c r="A12" s="30" t="s">
        <v>19</v>
      </c>
      <c r="B12" s="231" t="s">
        <v>20</v>
      </c>
      <c r="C12" s="20"/>
      <c r="D12" s="20"/>
      <c r="E12" s="20"/>
      <c r="F12" s="20"/>
      <c r="G12" s="20"/>
      <c r="H12" s="20"/>
      <c r="I12" s="20"/>
      <c r="J12" s="20"/>
      <c r="K12" s="20"/>
      <c r="L12" s="21">
        <f>SUM(C12:K12)</f>
        <v>0</v>
      </c>
    </row>
    <row r="13" spans="1:12" s="22" customFormat="1" ht="15" customHeight="1">
      <c r="A13" s="30" t="s">
        <v>21</v>
      </c>
      <c r="B13" s="19" t="s">
        <v>22</v>
      </c>
      <c r="C13" s="20">
        <f aca="true" t="shared" si="1" ref="C13:L13">C11+C12</f>
        <v>1801</v>
      </c>
      <c r="D13" s="20">
        <f t="shared" si="1"/>
        <v>512</v>
      </c>
      <c r="E13" s="20">
        <f t="shared" si="1"/>
        <v>33269</v>
      </c>
      <c r="F13" s="20">
        <f t="shared" si="1"/>
        <v>0</v>
      </c>
      <c r="G13" s="20">
        <f t="shared" si="1"/>
        <v>414</v>
      </c>
      <c r="H13" s="20">
        <f t="shared" si="1"/>
        <v>1864</v>
      </c>
      <c r="I13" s="20">
        <f t="shared" si="1"/>
        <v>0</v>
      </c>
      <c r="J13" s="20">
        <f t="shared" si="1"/>
        <v>0</v>
      </c>
      <c r="K13" s="20">
        <f t="shared" si="1"/>
        <v>0</v>
      </c>
      <c r="L13" s="20">
        <f t="shared" si="1"/>
        <v>37860</v>
      </c>
    </row>
    <row r="14" spans="1:12" s="22" customFormat="1" ht="19.5" customHeight="1">
      <c r="A14" s="18" t="s">
        <v>23</v>
      </c>
      <c r="B14" s="19" t="s">
        <v>24</v>
      </c>
      <c r="C14" s="20">
        <f aca="true" t="shared" si="2" ref="C14:L14">C7+C13</f>
        <v>1801</v>
      </c>
      <c r="D14" s="20">
        <f t="shared" si="2"/>
        <v>512</v>
      </c>
      <c r="E14" s="20">
        <f t="shared" si="2"/>
        <v>33269</v>
      </c>
      <c r="F14" s="20">
        <f t="shared" si="2"/>
        <v>0</v>
      </c>
      <c r="G14" s="20">
        <f t="shared" si="2"/>
        <v>414</v>
      </c>
      <c r="H14" s="20">
        <f t="shared" si="2"/>
        <v>1864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37860</v>
      </c>
    </row>
    <row r="15" spans="1:12" s="22" customFormat="1" ht="37.5" customHeight="1">
      <c r="A15" s="32" t="s">
        <v>25</v>
      </c>
      <c r="B15" s="232" t="s">
        <v>387</v>
      </c>
      <c r="C15" s="33">
        <f aca="true" t="shared" si="3" ref="C15:L15">C16+C17+C20</f>
        <v>0</v>
      </c>
      <c r="D15" s="33">
        <f t="shared" si="3"/>
        <v>0</v>
      </c>
      <c r="E15" s="33">
        <f t="shared" si="3"/>
        <v>0</v>
      </c>
      <c r="F15" s="33">
        <f t="shared" si="3"/>
        <v>0</v>
      </c>
      <c r="G15" s="33">
        <f t="shared" si="3"/>
        <v>8</v>
      </c>
      <c r="H15" s="33">
        <f t="shared" si="3"/>
        <v>0</v>
      </c>
      <c r="I15" s="33">
        <f t="shared" si="3"/>
        <v>0</v>
      </c>
      <c r="J15" s="33">
        <f t="shared" si="3"/>
        <v>0</v>
      </c>
      <c r="K15" s="33">
        <f t="shared" si="3"/>
        <v>0</v>
      </c>
      <c r="L15" s="33">
        <f t="shared" si="3"/>
        <v>8</v>
      </c>
    </row>
    <row r="16" spans="1:12" s="22" customFormat="1" ht="15" customHeight="1">
      <c r="A16" s="23"/>
      <c r="B16" s="34" t="s">
        <v>26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>SUM(C16:K16)</f>
        <v>0</v>
      </c>
    </row>
    <row r="17" spans="1:12" s="22" customFormat="1" ht="15" customHeight="1">
      <c r="A17" s="23"/>
      <c r="B17" s="34" t="s">
        <v>388</v>
      </c>
      <c r="C17" s="33">
        <f aca="true" t="shared" si="4" ref="C17:L17">SUM(C18:C19)</f>
        <v>0</v>
      </c>
      <c r="D17" s="33">
        <f t="shared" si="4"/>
        <v>0</v>
      </c>
      <c r="E17" s="33">
        <f t="shared" si="4"/>
        <v>0</v>
      </c>
      <c r="F17" s="33">
        <f t="shared" si="4"/>
        <v>0</v>
      </c>
      <c r="G17" s="33">
        <f t="shared" si="4"/>
        <v>0</v>
      </c>
      <c r="H17" s="33">
        <f t="shared" si="4"/>
        <v>0</v>
      </c>
      <c r="I17" s="33">
        <f t="shared" si="4"/>
        <v>0</v>
      </c>
      <c r="J17" s="33">
        <f t="shared" si="4"/>
        <v>0</v>
      </c>
      <c r="K17" s="33">
        <f t="shared" si="4"/>
        <v>0</v>
      </c>
      <c r="L17" s="33">
        <f t="shared" si="4"/>
        <v>0</v>
      </c>
    </row>
    <row r="18" spans="1:12" s="22" customFormat="1" ht="15" customHeight="1">
      <c r="A18" s="23"/>
      <c r="B18" s="35" t="s">
        <v>27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>SUM(C18:K18)</f>
        <v>0</v>
      </c>
    </row>
    <row r="19" spans="1:12" s="22" customFormat="1" ht="15" customHeight="1">
      <c r="A19" s="23"/>
      <c r="B19" s="35" t="s">
        <v>28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>SUM(C19:K19)</f>
        <v>0</v>
      </c>
    </row>
    <row r="20" spans="1:12" s="22" customFormat="1" ht="15" customHeight="1">
      <c r="A20" s="23"/>
      <c r="B20" s="34" t="s">
        <v>29</v>
      </c>
      <c r="C20" s="29">
        <f aca="true" t="shared" si="5" ref="C20:L20">SUM(C21:C22)</f>
        <v>0</v>
      </c>
      <c r="D20" s="29">
        <f t="shared" si="5"/>
        <v>0</v>
      </c>
      <c r="E20" s="29">
        <f t="shared" si="5"/>
        <v>0</v>
      </c>
      <c r="F20" s="29">
        <f t="shared" si="5"/>
        <v>0</v>
      </c>
      <c r="G20" s="29">
        <f t="shared" si="5"/>
        <v>8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8</v>
      </c>
    </row>
    <row r="21" spans="1:12" s="22" customFormat="1" ht="15" customHeight="1">
      <c r="A21" s="23"/>
      <c r="B21" s="35" t="s">
        <v>385</v>
      </c>
      <c r="C21" s="36"/>
      <c r="D21" s="36"/>
      <c r="E21" s="36"/>
      <c r="F21" s="36"/>
      <c r="G21" s="36"/>
      <c r="H21" s="36"/>
      <c r="I21" s="36"/>
      <c r="J21" s="36"/>
      <c r="K21" s="36"/>
      <c r="L21" s="29">
        <f>SUM(C21:K21)</f>
        <v>0</v>
      </c>
    </row>
    <row r="22" spans="1:12" s="22" customFormat="1" ht="15" customHeight="1">
      <c r="A22" s="23"/>
      <c r="B22" s="35" t="s">
        <v>386</v>
      </c>
      <c r="C22" s="29"/>
      <c r="D22" s="29"/>
      <c r="E22" s="29"/>
      <c r="F22" s="29"/>
      <c r="G22" s="29">
        <v>8</v>
      </c>
      <c r="H22" s="29"/>
      <c r="I22" s="29"/>
      <c r="J22" s="29"/>
      <c r="K22" s="29"/>
      <c r="L22" s="29">
        <f>SUM(C22:K22)</f>
        <v>8</v>
      </c>
    </row>
    <row r="23" spans="1:12" s="22" customFormat="1" ht="19.5" customHeight="1">
      <c r="A23" s="18" t="s">
        <v>30</v>
      </c>
      <c r="B23" s="19" t="s">
        <v>31</v>
      </c>
      <c r="C23" s="20">
        <f aca="true" t="shared" si="6" ref="C23:L23">C14-C15</f>
        <v>1801</v>
      </c>
      <c r="D23" s="20">
        <f t="shared" si="6"/>
        <v>512</v>
      </c>
      <c r="E23" s="20">
        <f t="shared" si="6"/>
        <v>33269</v>
      </c>
      <c r="F23" s="20">
        <f t="shared" si="6"/>
        <v>0</v>
      </c>
      <c r="G23" s="20">
        <f t="shared" si="6"/>
        <v>406</v>
      </c>
      <c r="H23" s="20">
        <f t="shared" si="6"/>
        <v>1864</v>
      </c>
      <c r="I23" s="20">
        <f t="shared" si="6"/>
        <v>0</v>
      </c>
      <c r="J23" s="20">
        <f t="shared" si="6"/>
        <v>0</v>
      </c>
      <c r="K23" s="20">
        <f t="shared" si="6"/>
        <v>0</v>
      </c>
      <c r="L23" s="20">
        <f t="shared" si="6"/>
        <v>37852</v>
      </c>
    </row>
    <row r="24" spans="1:12" s="22" customFormat="1" ht="15" customHeight="1">
      <c r="A24" s="23"/>
      <c r="B24" s="24" t="s">
        <v>32</v>
      </c>
      <c r="C24" s="25">
        <f aca="true" t="shared" si="7" ref="C24:L24">C30+C31</f>
        <v>1801</v>
      </c>
      <c r="D24" s="25">
        <f t="shared" si="7"/>
        <v>512</v>
      </c>
      <c r="E24" s="25">
        <f t="shared" si="7"/>
        <v>33269</v>
      </c>
      <c r="F24" s="25">
        <f t="shared" si="7"/>
        <v>0</v>
      </c>
      <c r="G24" s="25">
        <f t="shared" si="7"/>
        <v>406</v>
      </c>
      <c r="H24" s="25">
        <f t="shared" si="7"/>
        <v>1864</v>
      </c>
      <c r="I24" s="25">
        <f t="shared" si="7"/>
        <v>0</v>
      </c>
      <c r="J24" s="25">
        <f t="shared" si="7"/>
        <v>0</v>
      </c>
      <c r="K24" s="25">
        <f t="shared" si="7"/>
        <v>0</v>
      </c>
      <c r="L24" s="25">
        <f t="shared" si="7"/>
        <v>37852</v>
      </c>
    </row>
    <row r="25" spans="1:12" s="22" customFormat="1" ht="15" customHeight="1">
      <c r="A25" s="23"/>
      <c r="B25" s="37" t="s">
        <v>33</v>
      </c>
      <c r="C25" s="33"/>
      <c r="D25" s="33"/>
      <c r="E25" s="33"/>
      <c r="F25" s="33"/>
      <c r="G25" s="33"/>
      <c r="H25" s="33"/>
      <c r="I25" s="33"/>
      <c r="J25" s="33"/>
      <c r="K25" s="33"/>
      <c r="L25" s="29">
        <f>SUM(C25:K25)</f>
        <v>0</v>
      </c>
    </row>
    <row r="26" spans="1:12" s="22" customFormat="1" ht="15" customHeight="1">
      <c r="A26" s="23"/>
      <c r="B26" s="34" t="s">
        <v>34</v>
      </c>
      <c r="C26" s="33"/>
      <c r="D26" s="33"/>
      <c r="E26" s="33"/>
      <c r="F26" s="33"/>
      <c r="G26" s="33"/>
      <c r="H26" s="33"/>
      <c r="I26" s="33"/>
      <c r="J26" s="33"/>
      <c r="K26" s="33"/>
      <c r="L26" s="29">
        <f>SUM(C26:K26)</f>
        <v>0</v>
      </c>
    </row>
    <row r="27" spans="1:12" s="22" customFormat="1" ht="15" customHeight="1">
      <c r="A27" s="23"/>
      <c r="B27" s="34" t="s">
        <v>191</v>
      </c>
      <c r="C27" s="29"/>
      <c r="D27" s="29"/>
      <c r="E27" s="29"/>
      <c r="F27" s="29"/>
      <c r="G27" s="29"/>
      <c r="H27" s="29"/>
      <c r="I27" s="29"/>
      <c r="J27" s="29"/>
      <c r="K27" s="29"/>
      <c r="L27" s="29">
        <f>SUM(C27:K27)</f>
        <v>0</v>
      </c>
    </row>
    <row r="28" spans="1:12" s="22" customFormat="1" ht="15" customHeight="1">
      <c r="A28" s="23"/>
      <c r="B28" s="34" t="s">
        <v>35</v>
      </c>
      <c r="C28" s="29"/>
      <c r="D28" s="29"/>
      <c r="E28" s="29">
        <v>300</v>
      </c>
      <c r="F28" s="29"/>
      <c r="G28" s="29"/>
      <c r="H28" s="29"/>
      <c r="I28" s="29"/>
      <c r="J28" s="29"/>
      <c r="K28" s="29"/>
      <c r="L28" s="29">
        <f>SUM(C28:K28)</f>
        <v>300</v>
      </c>
    </row>
    <row r="29" spans="1:12" s="22" customFormat="1" ht="15" customHeight="1">
      <c r="A29" s="23"/>
      <c r="B29" s="34" t="s">
        <v>36</v>
      </c>
      <c r="C29" s="29">
        <v>1801</v>
      </c>
      <c r="D29" s="29">
        <v>512</v>
      </c>
      <c r="E29" s="29">
        <v>32969</v>
      </c>
      <c r="F29" s="29"/>
      <c r="G29" s="29">
        <v>406</v>
      </c>
      <c r="H29" s="29">
        <v>1864</v>
      </c>
      <c r="I29" s="29"/>
      <c r="J29" s="29"/>
      <c r="K29" s="29"/>
      <c r="L29" s="29">
        <f>SUM(C29:K29)</f>
        <v>37552</v>
      </c>
    </row>
    <row r="30" spans="1:12" s="22" customFormat="1" ht="15" customHeight="1">
      <c r="A30" s="23"/>
      <c r="B30" s="34" t="s">
        <v>37</v>
      </c>
      <c r="C30" s="29">
        <f aca="true" t="shared" si="8" ref="C30:L30">SUM(C25:C29)</f>
        <v>1801</v>
      </c>
      <c r="D30" s="29">
        <f t="shared" si="8"/>
        <v>512</v>
      </c>
      <c r="E30" s="29">
        <f t="shared" si="8"/>
        <v>33269</v>
      </c>
      <c r="F30" s="29">
        <f t="shared" si="8"/>
        <v>0</v>
      </c>
      <c r="G30" s="29">
        <f t="shared" si="8"/>
        <v>406</v>
      </c>
      <c r="H30" s="29">
        <f t="shared" si="8"/>
        <v>1864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37852</v>
      </c>
    </row>
    <row r="31" spans="1:12" s="38" customFormat="1" ht="15" customHeight="1" thickBot="1">
      <c r="A31" s="233"/>
      <c r="B31" s="234" t="s">
        <v>38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>
        <f>SUM(C31:K31)</f>
        <v>0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75" zoomScaleNormal="75" zoomScaleSheetLayoutView="40" workbookViewId="0" topLeftCell="A19">
      <selection activeCell="D2" sqref="D2"/>
    </sheetView>
  </sheetViews>
  <sheetFormatPr defaultColWidth="9.140625" defaultRowHeight="21.75" customHeight="1"/>
  <cols>
    <col min="1" max="1" width="62.421875" style="3" customWidth="1"/>
    <col min="2" max="2" width="8.421875" style="10" customWidth="1"/>
    <col min="3" max="3" width="10.421875" style="10" customWidth="1"/>
    <col min="4" max="4" width="9.00390625" style="10" customWidth="1"/>
    <col min="5" max="5" width="10.57421875" style="10" customWidth="1"/>
    <col min="6" max="7" width="8.421875" style="10" customWidth="1"/>
    <col min="8" max="8" width="10.00390625" style="10" customWidth="1"/>
    <col min="9" max="9" width="9.57421875" style="10" customWidth="1"/>
    <col min="10" max="11" width="9.421875" style="10" customWidth="1"/>
    <col min="12" max="12" width="7.140625" style="10" customWidth="1"/>
    <col min="13" max="14" width="6.7109375" style="10" customWidth="1"/>
    <col min="15" max="15" width="7.140625" style="10" customWidth="1"/>
    <col min="16" max="16" width="7.57421875" style="10" customWidth="1"/>
    <col min="17" max="16384" width="9.421875" style="10" customWidth="1"/>
  </cols>
  <sheetData>
    <row r="1" spans="1:8" ht="15" customHeight="1">
      <c r="A1" s="1" t="s">
        <v>410</v>
      </c>
      <c r="B1" s="2"/>
      <c r="H1" s="237" t="s">
        <v>39</v>
      </c>
    </row>
    <row r="2" spans="1:8" ht="15" customHeight="1">
      <c r="A2" s="1" t="s">
        <v>1</v>
      </c>
      <c r="B2" s="2"/>
      <c r="H2" s="39" t="s">
        <v>40</v>
      </c>
    </row>
    <row r="3" spans="1:8" ht="16.5" customHeight="1">
      <c r="A3" s="1"/>
      <c r="B3" s="2"/>
      <c r="C3" s="40" t="s">
        <v>389</v>
      </c>
      <c r="H3" s="39"/>
    </row>
    <row r="4" spans="1:3" ht="15" customHeight="1">
      <c r="A4" s="40"/>
      <c r="B4" s="2"/>
      <c r="C4" s="40"/>
    </row>
    <row r="5" spans="2:11" ht="15" customHeight="1">
      <c r="B5" s="41"/>
      <c r="C5" s="41"/>
      <c r="D5" s="41"/>
      <c r="E5" s="41"/>
      <c r="F5" s="41"/>
      <c r="G5" s="41"/>
      <c r="H5" s="42" t="s">
        <v>2</v>
      </c>
      <c r="I5" s="41"/>
      <c r="J5" s="41"/>
      <c r="K5" s="238"/>
    </row>
    <row r="6" spans="1:11" ht="43.5" customHeight="1">
      <c r="A6" s="43" t="s">
        <v>41</v>
      </c>
      <c r="B6" s="239" t="s">
        <v>5</v>
      </c>
      <c r="C6" s="239" t="s">
        <v>381</v>
      </c>
      <c r="D6" s="239" t="s">
        <v>7</v>
      </c>
      <c r="E6" s="239" t="s">
        <v>382</v>
      </c>
      <c r="F6" s="239" t="s">
        <v>8</v>
      </c>
      <c r="G6" s="239" t="s">
        <v>9</v>
      </c>
      <c r="H6" s="239" t="s">
        <v>383</v>
      </c>
      <c r="I6" s="239" t="s">
        <v>10</v>
      </c>
      <c r="J6" s="239" t="s">
        <v>11</v>
      </c>
      <c r="K6" s="240" t="s">
        <v>12</v>
      </c>
    </row>
    <row r="7" spans="1:11" ht="15.75" customHeight="1">
      <c r="A7" s="159" t="s">
        <v>42</v>
      </c>
      <c r="B7" s="160">
        <f aca="true" t="shared" si="0" ref="B7:K7">SUM(B8:B23)</f>
        <v>0</v>
      </c>
      <c r="C7" s="160">
        <f t="shared" si="0"/>
        <v>0</v>
      </c>
      <c r="D7" s="160">
        <f t="shared" si="0"/>
        <v>300</v>
      </c>
      <c r="E7" s="160">
        <f t="shared" si="0"/>
        <v>0</v>
      </c>
      <c r="F7" s="160">
        <f t="shared" si="0"/>
        <v>0</v>
      </c>
      <c r="G7" s="160">
        <f t="shared" si="0"/>
        <v>0</v>
      </c>
      <c r="H7" s="160">
        <f t="shared" si="0"/>
        <v>0</v>
      </c>
      <c r="I7" s="160">
        <f t="shared" si="0"/>
        <v>0</v>
      </c>
      <c r="J7" s="160">
        <f t="shared" si="0"/>
        <v>0</v>
      </c>
      <c r="K7" s="160">
        <f t="shared" si="0"/>
        <v>300</v>
      </c>
    </row>
    <row r="8" spans="1:11" ht="15.75" customHeight="1">
      <c r="A8" s="241" t="s">
        <v>192</v>
      </c>
      <c r="B8" s="160"/>
      <c r="C8" s="160"/>
      <c r="D8" s="160"/>
      <c r="E8" s="160"/>
      <c r="F8" s="160"/>
      <c r="G8" s="160"/>
      <c r="H8" s="160"/>
      <c r="I8" s="160"/>
      <c r="J8" s="160"/>
      <c r="K8" s="161">
        <f aca="true" t="shared" si="1" ref="K8:K23">SUM(B8:J8)</f>
        <v>0</v>
      </c>
    </row>
    <row r="9" spans="1:11" ht="15.75" customHeight="1">
      <c r="A9" s="241" t="s">
        <v>193</v>
      </c>
      <c r="B9" s="161"/>
      <c r="C9" s="161"/>
      <c r="D9" s="161"/>
      <c r="E9" s="161"/>
      <c r="F9" s="161"/>
      <c r="G9" s="161"/>
      <c r="H9" s="161"/>
      <c r="I9" s="161"/>
      <c r="J9" s="161"/>
      <c r="K9" s="161">
        <f t="shared" si="1"/>
        <v>0</v>
      </c>
    </row>
    <row r="10" spans="1:11" ht="15.75" customHeight="1">
      <c r="A10" s="241" t="s">
        <v>390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>
        <f t="shared" si="1"/>
        <v>0</v>
      </c>
    </row>
    <row r="11" spans="1:11" ht="15.75" customHeight="1">
      <c r="A11" s="241" t="s">
        <v>391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>
        <f t="shared" si="1"/>
        <v>0</v>
      </c>
    </row>
    <row r="12" spans="1:11" ht="15.75" customHeight="1">
      <c r="A12" s="242" t="s">
        <v>392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>
        <f t="shared" si="1"/>
        <v>0</v>
      </c>
    </row>
    <row r="13" spans="1:11" ht="24.75" customHeight="1">
      <c r="A13" s="241" t="s">
        <v>393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>
        <f t="shared" si="1"/>
        <v>0</v>
      </c>
    </row>
    <row r="14" spans="1:11" ht="15.75" customHeight="1">
      <c r="A14" s="241" t="s">
        <v>394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>
        <f t="shared" si="1"/>
        <v>0</v>
      </c>
    </row>
    <row r="15" spans="1:11" ht="15.75" customHeight="1">
      <c r="A15" s="162" t="s">
        <v>395</v>
      </c>
      <c r="B15" s="161"/>
      <c r="C15" s="161"/>
      <c r="D15" s="161">
        <v>300</v>
      </c>
      <c r="E15" s="161"/>
      <c r="F15" s="161"/>
      <c r="G15" s="161"/>
      <c r="H15" s="161"/>
      <c r="I15" s="161"/>
      <c r="J15" s="161"/>
      <c r="K15" s="161">
        <f t="shared" si="1"/>
        <v>300</v>
      </c>
    </row>
    <row r="16" spans="1:11" ht="15.75" customHeight="1">
      <c r="A16" s="243" t="s">
        <v>233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1">
        <f t="shared" si="1"/>
        <v>0</v>
      </c>
    </row>
    <row r="17" spans="1:11" ht="15.75" customHeight="1">
      <c r="A17" s="243" t="s">
        <v>396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1">
        <f t="shared" si="1"/>
        <v>0</v>
      </c>
    </row>
    <row r="18" spans="1:11" ht="15.75" customHeight="1">
      <c r="A18" s="243" t="s">
        <v>397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1">
        <f t="shared" si="1"/>
        <v>0</v>
      </c>
    </row>
    <row r="19" spans="1:11" ht="15.75" customHeight="1">
      <c r="A19" s="241" t="s">
        <v>236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1">
        <f t="shared" si="1"/>
        <v>0</v>
      </c>
    </row>
    <row r="20" spans="1:11" ht="15.75" customHeight="1">
      <c r="A20" s="241" t="s">
        <v>398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1">
        <f t="shared" si="1"/>
        <v>0</v>
      </c>
    </row>
    <row r="21" spans="1:11" ht="15.75" customHeight="1">
      <c r="A21" s="241" t="s">
        <v>399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1">
        <f t="shared" si="1"/>
        <v>0</v>
      </c>
    </row>
    <row r="22" spans="1:11" ht="15.75" customHeight="1">
      <c r="A22" s="241"/>
      <c r="B22" s="160"/>
      <c r="C22" s="160"/>
      <c r="D22" s="160"/>
      <c r="E22" s="160"/>
      <c r="F22" s="160"/>
      <c r="G22" s="160"/>
      <c r="H22" s="160"/>
      <c r="I22" s="160"/>
      <c r="J22" s="160"/>
      <c r="K22" s="161">
        <f t="shared" si="1"/>
        <v>0</v>
      </c>
    </row>
    <row r="23" spans="1:11" ht="15.75" customHeight="1">
      <c r="A23" s="241"/>
      <c r="B23" s="160"/>
      <c r="C23" s="160"/>
      <c r="D23" s="160"/>
      <c r="E23" s="160"/>
      <c r="F23" s="160"/>
      <c r="G23" s="160"/>
      <c r="H23" s="160"/>
      <c r="I23" s="160"/>
      <c r="J23" s="160"/>
      <c r="K23" s="161">
        <f t="shared" si="1"/>
        <v>0</v>
      </c>
    </row>
    <row r="24" spans="1:11" ht="30" customHeight="1">
      <c r="A24" s="244" t="s">
        <v>404</v>
      </c>
      <c r="B24" s="245">
        <f aca="true" t="shared" si="2" ref="B24:K24">SUM(B25:B30)</f>
        <v>0</v>
      </c>
      <c r="C24" s="245">
        <f t="shared" si="2"/>
        <v>0</v>
      </c>
      <c r="D24" s="245">
        <f t="shared" si="2"/>
        <v>0</v>
      </c>
      <c r="E24" s="245">
        <f t="shared" si="2"/>
        <v>0</v>
      </c>
      <c r="F24" s="245">
        <f t="shared" si="2"/>
        <v>0</v>
      </c>
      <c r="G24" s="245">
        <f t="shared" si="2"/>
        <v>0</v>
      </c>
      <c r="H24" s="245">
        <f t="shared" si="2"/>
        <v>0</v>
      </c>
      <c r="I24" s="245">
        <f t="shared" si="2"/>
        <v>0</v>
      </c>
      <c r="J24" s="245">
        <f t="shared" si="2"/>
        <v>0</v>
      </c>
      <c r="K24" s="245">
        <f t="shared" si="2"/>
        <v>0</v>
      </c>
    </row>
    <row r="25" spans="1:11" ht="15.75" customHeight="1">
      <c r="A25" s="246"/>
      <c r="B25" s="160"/>
      <c r="C25" s="160"/>
      <c r="D25" s="160"/>
      <c r="E25" s="160"/>
      <c r="F25" s="160"/>
      <c r="G25" s="160"/>
      <c r="H25" s="160"/>
      <c r="I25" s="160"/>
      <c r="J25" s="160"/>
      <c r="K25" s="160">
        <f aca="true" t="shared" si="3" ref="K25:K32">SUM(B25:J25)</f>
        <v>0</v>
      </c>
    </row>
    <row r="26" spans="1:11" ht="15.75" customHeight="1">
      <c r="A26" s="162"/>
      <c r="B26" s="160"/>
      <c r="C26" s="160"/>
      <c r="D26" s="160"/>
      <c r="E26" s="160"/>
      <c r="F26" s="160"/>
      <c r="G26" s="160"/>
      <c r="H26" s="160"/>
      <c r="I26" s="160"/>
      <c r="J26" s="160"/>
      <c r="K26" s="161">
        <f t="shared" si="3"/>
        <v>0</v>
      </c>
    </row>
    <row r="27" spans="1:11" ht="15.75" customHeight="1">
      <c r="A27" s="162"/>
      <c r="B27" s="160"/>
      <c r="C27" s="160"/>
      <c r="D27" s="160"/>
      <c r="E27" s="160"/>
      <c r="F27" s="160"/>
      <c r="G27" s="160"/>
      <c r="H27" s="160"/>
      <c r="I27" s="160"/>
      <c r="J27" s="160"/>
      <c r="K27" s="160">
        <f t="shared" si="3"/>
        <v>0</v>
      </c>
    </row>
    <row r="28" spans="1:11" ht="15.75" customHeight="1">
      <c r="A28" s="162"/>
      <c r="B28" s="160"/>
      <c r="C28" s="160"/>
      <c r="D28" s="160"/>
      <c r="E28" s="160"/>
      <c r="F28" s="160"/>
      <c r="G28" s="160"/>
      <c r="H28" s="160"/>
      <c r="I28" s="160"/>
      <c r="J28" s="160"/>
      <c r="K28" s="160">
        <f t="shared" si="3"/>
        <v>0</v>
      </c>
    </row>
    <row r="29" spans="1:11" ht="15.75" customHeight="1">
      <c r="A29" s="162"/>
      <c r="B29" s="160"/>
      <c r="C29" s="160"/>
      <c r="D29" s="160"/>
      <c r="E29" s="160"/>
      <c r="F29" s="160"/>
      <c r="G29" s="160"/>
      <c r="H29" s="160"/>
      <c r="I29" s="160"/>
      <c r="J29" s="160"/>
      <c r="K29" s="160">
        <f t="shared" si="3"/>
        <v>0</v>
      </c>
    </row>
    <row r="30" spans="1:11" ht="15.75" customHeight="1">
      <c r="A30" s="163"/>
      <c r="B30" s="160"/>
      <c r="C30" s="160"/>
      <c r="D30" s="160"/>
      <c r="E30" s="160"/>
      <c r="F30" s="160"/>
      <c r="G30" s="160"/>
      <c r="H30" s="160"/>
      <c r="I30" s="160"/>
      <c r="J30" s="160"/>
      <c r="K30" s="160">
        <f t="shared" si="3"/>
        <v>0</v>
      </c>
    </row>
    <row r="31" spans="1:11" ht="15.75" customHeight="1">
      <c r="A31" s="159" t="s">
        <v>405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>
        <f t="shared" si="3"/>
        <v>0</v>
      </c>
    </row>
    <row r="32" spans="1:11" ht="15.75" customHeight="1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65">
        <f t="shared" si="3"/>
        <v>0</v>
      </c>
    </row>
    <row r="33" spans="1:11" ht="15.75" customHeight="1">
      <c r="A33" s="44"/>
      <c r="B33" s="45"/>
      <c r="C33" s="45"/>
      <c r="D33" s="45"/>
      <c r="E33" s="45"/>
      <c r="F33" s="45"/>
      <c r="G33" s="45"/>
      <c r="H33" s="247" t="s">
        <v>39</v>
      </c>
      <c r="I33" s="45"/>
      <c r="J33" s="45"/>
      <c r="K33" s="45"/>
    </row>
    <row r="34" spans="1:11" ht="15.75" customHeight="1">
      <c r="A34" s="44"/>
      <c r="B34" s="45"/>
      <c r="C34" s="45"/>
      <c r="D34" s="45"/>
      <c r="E34" s="45"/>
      <c r="F34" s="45"/>
      <c r="G34" s="45"/>
      <c r="H34" s="46" t="s">
        <v>43</v>
      </c>
      <c r="I34" s="45"/>
      <c r="J34" s="45"/>
      <c r="K34" s="45"/>
    </row>
    <row r="35" spans="1:11" ht="15.75" customHeight="1">
      <c r="A35" s="2"/>
      <c r="B35" s="47"/>
      <c r="C35" s="47"/>
      <c r="D35" s="47"/>
      <c r="E35" s="47"/>
      <c r="F35" s="47"/>
      <c r="G35" s="47"/>
      <c r="H35" s="48" t="s">
        <v>2</v>
      </c>
      <c r="I35" s="47"/>
      <c r="J35" s="47"/>
      <c r="K35" s="47"/>
    </row>
    <row r="36" spans="1:11" ht="43.5" customHeight="1">
      <c r="A36" s="43" t="s">
        <v>41</v>
      </c>
      <c r="B36" s="15" t="s">
        <v>5</v>
      </c>
      <c r="C36" s="15" t="s">
        <v>6</v>
      </c>
      <c r="D36" s="15" t="s">
        <v>7</v>
      </c>
      <c r="E36" s="15" t="s">
        <v>382</v>
      </c>
      <c r="F36" s="15" t="s">
        <v>8</v>
      </c>
      <c r="G36" s="15" t="s">
        <v>9</v>
      </c>
      <c r="H36" s="15" t="s">
        <v>383</v>
      </c>
      <c r="I36" s="15" t="s">
        <v>44</v>
      </c>
      <c r="J36" s="15" t="s">
        <v>11</v>
      </c>
      <c r="K36" s="49" t="s">
        <v>12</v>
      </c>
    </row>
    <row r="37" spans="1:11" ht="15.75" customHeight="1">
      <c r="A37" s="248" t="s">
        <v>45</v>
      </c>
      <c r="B37" s="166">
        <f aca="true" t="shared" si="4" ref="B37:K37">SUM(B38:B61)</f>
        <v>1801</v>
      </c>
      <c r="C37" s="166">
        <f t="shared" si="4"/>
        <v>512</v>
      </c>
      <c r="D37" s="166">
        <f t="shared" si="4"/>
        <v>32969</v>
      </c>
      <c r="E37" s="166">
        <f t="shared" si="4"/>
        <v>0</v>
      </c>
      <c r="F37" s="166">
        <f t="shared" si="4"/>
        <v>406</v>
      </c>
      <c r="G37" s="166">
        <f t="shared" si="4"/>
        <v>1864</v>
      </c>
      <c r="H37" s="166">
        <f t="shared" si="4"/>
        <v>0</v>
      </c>
      <c r="I37" s="166">
        <f t="shared" si="4"/>
        <v>0</v>
      </c>
      <c r="J37" s="166">
        <f t="shared" si="4"/>
        <v>0</v>
      </c>
      <c r="K37" s="166">
        <f t="shared" si="4"/>
        <v>37552</v>
      </c>
    </row>
    <row r="38" spans="1:11" ht="44.25" customHeight="1">
      <c r="A38" s="249" t="s">
        <v>406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1">
        <f aca="true" t="shared" si="5" ref="K38:K61">SUM(B38:J38)</f>
        <v>0</v>
      </c>
    </row>
    <row r="39" spans="1:11" ht="15.75" customHeight="1">
      <c r="A39" s="250" t="s">
        <v>400</v>
      </c>
      <c r="B39" s="160"/>
      <c r="C39" s="160"/>
      <c r="D39" s="160"/>
      <c r="E39" s="160"/>
      <c r="F39" s="160"/>
      <c r="G39" s="160">
        <v>1500</v>
      </c>
      <c r="H39" s="160"/>
      <c r="I39" s="160"/>
      <c r="J39" s="160"/>
      <c r="K39" s="161">
        <f t="shared" si="5"/>
        <v>1500</v>
      </c>
    </row>
    <row r="40" spans="1:11" ht="15.75" customHeight="1">
      <c r="A40" s="162"/>
      <c r="B40" s="160"/>
      <c r="C40" s="160"/>
      <c r="D40" s="160"/>
      <c r="E40" s="160"/>
      <c r="F40" s="160"/>
      <c r="G40" s="160"/>
      <c r="H40" s="160"/>
      <c r="I40" s="160"/>
      <c r="J40" s="160"/>
      <c r="K40" s="161">
        <f t="shared" si="5"/>
        <v>0</v>
      </c>
    </row>
    <row r="41" spans="1:11" ht="15.75" customHeight="1">
      <c r="A41" s="162"/>
      <c r="B41" s="160"/>
      <c r="C41" s="160"/>
      <c r="D41" s="160"/>
      <c r="E41" s="160"/>
      <c r="F41" s="160"/>
      <c r="G41" s="160"/>
      <c r="H41" s="160"/>
      <c r="I41" s="160"/>
      <c r="J41" s="160"/>
      <c r="K41" s="161">
        <f t="shared" si="5"/>
        <v>0</v>
      </c>
    </row>
    <row r="42" spans="1:11" ht="15.75" customHeight="1">
      <c r="A42" s="162"/>
      <c r="B42" s="160"/>
      <c r="C42" s="160"/>
      <c r="D42" s="160"/>
      <c r="E42" s="160"/>
      <c r="F42" s="160"/>
      <c r="G42" s="160"/>
      <c r="H42" s="160"/>
      <c r="I42" s="160"/>
      <c r="J42" s="160"/>
      <c r="K42" s="161">
        <f t="shared" si="5"/>
        <v>0</v>
      </c>
    </row>
    <row r="43" spans="1:11" ht="15.75" customHeight="1">
      <c r="A43" s="162"/>
      <c r="B43" s="160"/>
      <c r="C43" s="160"/>
      <c r="D43" s="160"/>
      <c r="E43" s="160"/>
      <c r="F43" s="160"/>
      <c r="G43" s="160"/>
      <c r="H43" s="160"/>
      <c r="I43" s="160"/>
      <c r="J43" s="160"/>
      <c r="K43" s="161">
        <f t="shared" si="5"/>
        <v>0</v>
      </c>
    </row>
    <row r="44" spans="1:11" ht="15.75" customHeight="1">
      <c r="A44" s="162"/>
      <c r="B44" s="160"/>
      <c r="C44" s="160"/>
      <c r="D44" s="160"/>
      <c r="E44" s="160"/>
      <c r="F44" s="160"/>
      <c r="G44" s="160"/>
      <c r="H44" s="160"/>
      <c r="I44" s="160"/>
      <c r="J44" s="160"/>
      <c r="K44" s="161">
        <f t="shared" si="5"/>
        <v>0</v>
      </c>
    </row>
    <row r="45" spans="1:11" ht="15.75" customHeight="1">
      <c r="A45" s="162"/>
      <c r="B45" s="160"/>
      <c r="C45" s="160"/>
      <c r="D45" s="160"/>
      <c r="E45" s="160"/>
      <c r="F45" s="160"/>
      <c r="G45" s="160"/>
      <c r="H45" s="160"/>
      <c r="I45" s="160"/>
      <c r="J45" s="160"/>
      <c r="K45" s="161">
        <f t="shared" si="5"/>
        <v>0</v>
      </c>
    </row>
    <row r="46" spans="1:11" ht="15.75" customHeight="1">
      <c r="A46" s="251" t="s">
        <v>52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1">
        <f t="shared" si="5"/>
        <v>0</v>
      </c>
    </row>
    <row r="47" spans="1:11" ht="15.75" customHeight="1">
      <c r="A47" s="162" t="s">
        <v>401</v>
      </c>
      <c r="B47" s="160">
        <v>1801</v>
      </c>
      <c r="C47" s="160">
        <v>512</v>
      </c>
      <c r="D47" s="160"/>
      <c r="E47" s="160"/>
      <c r="F47" s="160"/>
      <c r="G47" s="160"/>
      <c r="H47" s="160"/>
      <c r="I47" s="160"/>
      <c r="J47" s="160"/>
      <c r="K47" s="161">
        <f t="shared" si="5"/>
        <v>2313</v>
      </c>
    </row>
    <row r="48" spans="1:11" ht="15.75" customHeight="1">
      <c r="A48" s="162"/>
      <c r="B48" s="160"/>
      <c r="C48" s="160"/>
      <c r="D48" s="160"/>
      <c r="E48" s="160"/>
      <c r="F48" s="160"/>
      <c r="G48" s="160"/>
      <c r="H48" s="160"/>
      <c r="I48" s="160"/>
      <c r="J48" s="160"/>
      <c r="K48" s="161">
        <f t="shared" si="5"/>
        <v>0</v>
      </c>
    </row>
    <row r="49" spans="1:11" ht="15.75" customHeight="1">
      <c r="A49" s="162"/>
      <c r="B49" s="160"/>
      <c r="C49" s="160"/>
      <c r="D49" s="160"/>
      <c r="E49" s="160"/>
      <c r="F49" s="160"/>
      <c r="G49" s="160"/>
      <c r="H49" s="160"/>
      <c r="I49" s="160"/>
      <c r="J49" s="160"/>
      <c r="K49" s="161">
        <f t="shared" si="5"/>
        <v>0</v>
      </c>
    </row>
    <row r="50" spans="1:11" ht="15.75" customHeight="1">
      <c r="A50" s="162"/>
      <c r="B50" s="160"/>
      <c r="C50" s="160"/>
      <c r="D50" s="160"/>
      <c r="E50" s="160"/>
      <c r="F50" s="160"/>
      <c r="G50" s="160"/>
      <c r="H50" s="160"/>
      <c r="I50" s="160"/>
      <c r="J50" s="160"/>
      <c r="K50" s="161">
        <f t="shared" si="5"/>
        <v>0</v>
      </c>
    </row>
    <row r="51" spans="1:11" ht="15.75" customHeight="1">
      <c r="A51" s="251" t="s">
        <v>46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1">
        <f t="shared" si="5"/>
        <v>0</v>
      </c>
    </row>
    <row r="52" spans="1:11" ht="15.75" customHeight="1">
      <c r="A52" s="251" t="s">
        <v>47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1">
        <f t="shared" si="5"/>
        <v>0</v>
      </c>
    </row>
    <row r="53" spans="1:11" ht="15.75" customHeight="1">
      <c r="A53" s="251" t="s">
        <v>48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1">
        <f t="shared" si="5"/>
        <v>0</v>
      </c>
    </row>
    <row r="54" spans="1:11" ht="15.75" customHeight="1">
      <c r="A54" s="251" t="s">
        <v>49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1">
        <f t="shared" si="5"/>
        <v>0</v>
      </c>
    </row>
    <row r="55" spans="1:13" ht="15.75" customHeight="1">
      <c r="A55" s="251" t="s">
        <v>50</v>
      </c>
      <c r="B55" s="160"/>
      <c r="C55" s="160"/>
      <c r="D55" s="160">
        <v>25091</v>
      </c>
      <c r="E55" s="160"/>
      <c r="F55" s="160">
        <v>406</v>
      </c>
      <c r="G55" s="160"/>
      <c r="H55" s="160"/>
      <c r="I55" s="160"/>
      <c r="J55" s="160"/>
      <c r="K55" s="161">
        <f t="shared" si="5"/>
        <v>25497</v>
      </c>
      <c r="M55" s="252"/>
    </row>
    <row r="56" spans="1:11" ht="15.75" customHeight="1">
      <c r="A56" s="251" t="s">
        <v>51</v>
      </c>
      <c r="B56" s="160"/>
      <c r="C56" s="160"/>
      <c r="D56" s="160">
        <v>1139</v>
      </c>
      <c r="E56" s="160"/>
      <c r="F56" s="160"/>
      <c r="G56" s="160"/>
      <c r="H56" s="160"/>
      <c r="I56" s="160"/>
      <c r="J56" s="160"/>
      <c r="K56" s="161">
        <f t="shared" si="5"/>
        <v>1139</v>
      </c>
    </row>
    <row r="57" spans="1:16" ht="15.75" customHeight="1">
      <c r="A57" s="251" t="s">
        <v>402</v>
      </c>
      <c r="B57" s="160"/>
      <c r="C57" s="160"/>
      <c r="D57" s="160">
        <v>299</v>
      </c>
      <c r="E57" s="160"/>
      <c r="F57" s="160"/>
      <c r="G57" s="160"/>
      <c r="H57" s="160"/>
      <c r="I57" s="160"/>
      <c r="J57" s="160"/>
      <c r="K57" s="161">
        <f t="shared" si="5"/>
        <v>299</v>
      </c>
      <c r="P57" s="252"/>
    </row>
    <row r="58" spans="1:11" ht="15.75" customHeight="1">
      <c r="A58" s="253" t="s">
        <v>53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1">
        <f t="shared" si="5"/>
        <v>0</v>
      </c>
    </row>
    <row r="59" spans="1:11" ht="15.75" customHeight="1">
      <c r="A59" s="162" t="s">
        <v>407</v>
      </c>
      <c r="B59" s="160"/>
      <c r="C59" s="160"/>
      <c r="D59" s="160">
        <v>2000</v>
      </c>
      <c r="E59" s="160"/>
      <c r="F59" s="160"/>
      <c r="G59" s="160">
        <v>160</v>
      </c>
      <c r="H59" s="160"/>
      <c r="I59" s="160"/>
      <c r="J59" s="160"/>
      <c r="K59" s="161">
        <f t="shared" si="5"/>
        <v>2160</v>
      </c>
    </row>
    <row r="60" spans="1:11" ht="15.75" customHeight="1">
      <c r="A60" s="162" t="s">
        <v>408</v>
      </c>
      <c r="B60" s="160"/>
      <c r="C60" s="160"/>
      <c r="D60" s="160">
        <v>4440</v>
      </c>
      <c r="E60" s="160"/>
      <c r="F60" s="160"/>
      <c r="G60" s="160">
        <v>204</v>
      </c>
      <c r="H60" s="160"/>
      <c r="I60" s="160"/>
      <c r="J60" s="160"/>
      <c r="K60" s="161">
        <f t="shared" si="5"/>
        <v>4644</v>
      </c>
    </row>
    <row r="61" spans="1:11" ht="15.75" customHeight="1">
      <c r="A61" s="162" t="s">
        <v>403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1">
        <f t="shared" si="5"/>
        <v>0</v>
      </c>
    </row>
    <row r="62" spans="1:11" ht="30" customHeight="1">
      <c r="A62" s="254" t="s">
        <v>409</v>
      </c>
      <c r="B62" s="255">
        <f aca="true" t="shared" si="6" ref="B62:K62">B7+B24+B31+B37</f>
        <v>1801</v>
      </c>
      <c r="C62" s="255">
        <f t="shared" si="6"/>
        <v>512</v>
      </c>
      <c r="D62" s="255">
        <f t="shared" si="6"/>
        <v>33269</v>
      </c>
      <c r="E62" s="255">
        <f t="shared" si="6"/>
        <v>0</v>
      </c>
      <c r="F62" s="255">
        <f t="shared" si="6"/>
        <v>406</v>
      </c>
      <c r="G62" s="255">
        <f t="shared" si="6"/>
        <v>1864</v>
      </c>
      <c r="H62" s="255">
        <f t="shared" si="6"/>
        <v>0</v>
      </c>
      <c r="I62" s="255">
        <f t="shared" si="6"/>
        <v>0</v>
      </c>
      <c r="J62" s="255">
        <f t="shared" si="6"/>
        <v>0</v>
      </c>
      <c r="K62" s="255">
        <f t="shared" si="6"/>
        <v>37852</v>
      </c>
    </row>
    <row r="63" spans="1:11" ht="15.75">
      <c r="A63" s="167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ht="21.75" customHeight="1">
      <c r="A64" s="168"/>
    </row>
    <row r="65" ht="21.75" customHeight="1">
      <c r="A65" s="168"/>
    </row>
    <row r="66" ht="21.75" customHeight="1">
      <c r="A66" s="168"/>
    </row>
    <row r="67" ht="21.75" customHeight="1">
      <c r="A67" s="168"/>
    </row>
    <row r="68" ht="21.75" customHeight="1">
      <c r="A68" s="168"/>
    </row>
  </sheetData>
  <printOptions/>
  <pageMargins left="0.75" right="0.75" top="0.62" bottom="0.77" header="0.5" footer="0.5"/>
  <pageSetup horizontalDpi="600" verticalDpi="600" orientation="landscape" paperSize="9" scale="85" r:id="rId1"/>
  <rowBreaks count="1" manualBreakCount="1">
    <brk id="3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32"/>
  <sheetViews>
    <sheetView showZeros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7.7109375" style="113" customWidth="1"/>
    <col min="2" max="6" width="12.7109375" style="113" customWidth="1"/>
    <col min="7" max="7" width="10.7109375" style="113" customWidth="1"/>
    <col min="8" max="9" width="12.7109375" style="113" customWidth="1"/>
    <col min="10" max="10" width="10.7109375" style="113" customWidth="1"/>
    <col min="11" max="11" width="12.7109375" style="113" customWidth="1"/>
    <col min="12" max="16384" width="10.28125" style="113" customWidth="1"/>
  </cols>
  <sheetData>
    <row r="1" spans="1:11" ht="15.75">
      <c r="A1" s="169"/>
      <c r="B1" s="112"/>
      <c r="C1" s="112"/>
      <c r="D1" s="112"/>
      <c r="E1" s="112"/>
      <c r="F1" s="112"/>
      <c r="G1" s="112"/>
      <c r="H1" s="112"/>
      <c r="K1" s="174" t="s">
        <v>202</v>
      </c>
    </row>
    <row r="2" spans="1:8" ht="16.5">
      <c r="A2" s="114" t="s">
        <v>157</v>
      </c>
      <c r="B2" s="7" t="s">
        <v>213</v>
      </c>
      <c r="C2" s="115"/>
      <c r="D2" s="7"/>
      <c r="E2" s="115"/>
      <c r="F2" s="115"/>
      <c r="G2" s="115"/>
      <c r="H2" s="115"/>
    </row>
    <row r="3" spans="1:8" ht="12.75" customHeight="1">
      <c r="A3" s="115"/>
      <c r="B3" s="115"/>
      <c r="C3" s="115"/>
      <c r="D3" s="115" t="s">
        <v>215</v>
      </c>
      <c r="E3" s="115"/>
      <c r="F3" s="115"/>
      <c r="G3" s="115"/>
      <c r="H3" s="115"/>
    </row>
    <row r="4" spans="1:11" ht="15.75">
      <c r="A4" s="112"/>
      <c r="B4" s="112"/>
      <c r="C4" s="112"/>
      <c r="D4" s="112"/>
      <c r="E4" s="112"/>
      <c r="F4" s="112"/>
      <c r="G4" s="112"/>
      <c r="H4" s="116"/>
      <c r="K4" s="116" t="s">
        <v>2</v>
      </c>
    </row>
    <row r="5" spans="1:12" ht="45.75" customHeight="1">
      <c r="A5" s="117" t="s">
        <v>158</v>
      </c>
      <c r="B5" s="118" t="s">
        <v>159</v>
      </c>
      <c r="C5" s="118" t="s">
        <v>160</v>
      </c>
      <c r="D5" s="118" t="s">
        <v>161</v>
      </c>
      <c r="E5" s="118" t="s">
        <v>162</v>
      </c>
      <c r="F5" s="118" t="s">
        <v>163</v>
      </c>
      <c r="G5" s="118" t="s">
        <v>164</v>
      </c>
      <c r="H5" s="118" t="s">
        <v>165</v>
      </c>
      <c r="I5" s="118" t="s">
        <v>166</v>
      </c>
      <c r="J5" s="118" t="s">
        <v>167</v>
      </c>
      <c r="K5" s="118" t="s">
        <v>168</v>
      </c>
      <c r="L5" s="119"/>
    </row>
    <row r="6" spans="1:12" ht="21.75" customHeight="1">
      <c r="A6" s="120" t="s">
        <v>169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19"/>
    </row>
    <row r="7" spans="1:11" ht="19.5" customHeight="1">
      <c r="A7" s="121" t="s">
        <v>78</v>
      </c>
      <c r="B7" s="171"/>
      <c r="C7" s="171"/>
      <c r="D7" s="171"/>
      <c r="E7" s="171"/>
      <c r="F7" s="172"/>
      <c r="G7" s="172"/>
      <c r="H7" s="171"/>
      <c r="I7" s="171"/>
      <c r="J7" s="171"/>
      <c r="K7" s="171">
        <f>SUM(B7:J7)</f>
        <v>0</v>
      </c>
    </row>
    <row r="8" spans="1:11" ht="19.5" customHeight="1">
      <c r="A8" s="122" t="s">
        <v>96</v>
      </c>
      <c r="B8" s="173"/>
      <c r="C8" s="173"/>
      <c r="D8" s="173"/>
      <c r="E8" s="173"/>
      <c r="F8" s="173"/>
      <c r="G8" s="173"/>
      <c r="H8" s="173"/>
      <c r="I8" s="173"/>
      <c r="J8" s="173"/>
      <c r="K8" s="171">
        <f>SUM(B8:J8)</f>
        <v>0</v>
      </c>
    </row>
    <row r="9" spans="1:11" ht="19.5" customHeight="1">
      <c r="A9" s="122" t="s">
        <v>77</v>
      </c>
      <c r="B9" s="173"/>
      <c r="C9" s="173"/>
      <c r="D9" s="173"/>
      <c r="E9" s="173"/>
      <c r="F9" s="173"/>
      <c r="G9" s="173"/>
      <c r="H9" s="173"/>
      <c r="I9" s="173"/>
      <c r="J9" s="173"/>
      <c r="K9" s="171">
        <f>SUM(B9:J9)</f>
        <v>0</v>
      </c>
    </row>
    <row r="10" spans="1:11" ht="19.5" customHeight="1">
      <c r="A10" s="123" t="s">
        <v>170</v>
      </c>
      <c r="B10" s="173">
        <f aca="true" t="shared" si="0" ref="B10:K10">B8-B9</f>
        <v>0</v>
      </c>
      <c r="C10" s="173">
        <f t="shared" si="0"/>
        <v>0</v>
      </c>
      <c r="D10" s="173">
        <f t="shared" si="0"/>
        <v>0</v>
      </c>
      <c r="E10" s="173">
        <f t="shared" si="0"/>
        <v>0</v>
      </c>
      <c r="F10" s="173">
        <f t="shared" si="0"/>
        <v>0</v>
      </c>
      <c r="G10" s="173">
        <f t="shared" si="0"/>
        <v>0</v>
      </c>
      <c r="H10" s="173">
        <f t="shared" si="0"/>
        <v>0</v>
      </c>
      <c r="I10" s="173">
        <f t="shared" si="0"/>
        <v>0</v>
      </c>
      <c r="J10" s="173">
        <f t="shared" si="0"/>
        <v>0</v>
      </c>
      <c r="K10" s="173">
        <f t="shared" si="0"/>
        <v>0</v>
      </c>
    </row>
    <row r="11" spans="1:11" ht="19.5" customHeight="1">
      <c r="A11" s="123" t="s">
        <v>171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1">
        <f>SUM(B11:J11)</f>
        <v>0</v>
      </c>
    </row>
    <row r="12" spans="1:11" ht="19.5" customHeight="1">
      <c r="A12" s="123" t="s">
        <v>234</v>
      </c>
      <c r="B12" s="173">
        <f aca="true" t="shared" si="1" ref="B12:J12">SUM(B10:B11)</f>
        <v>0</v>
      </c>
      <c r="C12" s="173">
        <f t="shared" si="1"/>
        <v>0</v>
      </c>
      <c r="D12" s="173">
        <f t="shared" si="1"/>
        <v>0</v>
      </c>
      <c r="E12" s="173">
        <f t="shared" si="1"/>
        <v>0</v>
      </c>
      <c r="F12" s="173">
        <f t="shared" si="1"/>
        <v>0</v>
      </c>
      <c r="G12" s="173">
        <f t="shared" si="1"/>
        <v>0</v>
      </c>
      <c r="H12" s="173">
        <f t="shared" si="1"/>
        <v>0</v>
      </c>
      <c r="I12" s="173">
        <f t="shared" si="1"/>
        <v>0</v>
      </c>
      <c r="J12" s="173">
        <f t="shared" si="1"/>
        <v>0</v>
      </c>
      <c r="K12" s="171">
        <f>SUM(B12:J12)</f>
        <v>0</v>
      </c>
    </row>
    <row r="13" spans="1:11" ht="31.5" customHeight="1">
      <c r="A13" s="124" t="s">
        <v>175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1">
        <f>SUM(B13:J13)</f>
        <v>0</v>
      </c>
    </row>
    <row r="14" spans="1:11" ht="19.5" customHeight="1">
      <c r="A14" s="125" t="s">
        <v>172</v>
      </c>
      <c r="B14" s="173">
        <f aca="true" t="shared" si="2" ref="B14:J14">SUM(B12:B13)</f>
        <v>0</v>
      </c>
      <c r="C14" s="173">
        <f t="shared" si="2"/>
        <v>0</v>
      </c>
      <c r="D14" s="173">
        <f t="shared" si="2"/>
        <v>0</v>
      </c>
      <c r="E14" s="173">
        <f t="shared" si="2"/>
        <v>0</v>
      </c>
      <c r="F14" s="173">
        <f t="shared" si="2"/>
        <v>0</v>
      </c>
      <c r="G14" s="173">
        <f t="shared" si="2"/>
        <v>0</v>
      </c>
      <c r="H14" s="173">
        <f t="shared" si="2"/>
        <v>0</v>
      </c>
      <c r="I14" s="173">
        <f t="shared" si="2"/>
        <v>0</v>
      </c>
      <c r="J14" s="173">
        <f t="shared" si="2"/>
        <v>0</v>
      </c>
      <c r="K14" s="171">
        <f>SUM(B14:J14)</f>
        <v>0</v>
      </c>
    </row>
    <row r="15" spans="1:11" ht="9.75" customHeight="1">
      <c r="A15" s="122"/>
      <c r="B15" s="173"/>
      <c r="C15" s="173"/>
      <c r="D15" s="173"/>
      <c r="E15" s="173"/>
      <c r="F15" s="173"/>
      <c r="G15" s="173"/>
      <c r="H15" s="173"/>
      <c r="I15" s="173"/>
      <c r="J15" s="173"/>
      <c r="K15" s="171"/>
    </row>
    <row r="16" spans="1:11" ht="19.5" customHeight="1">
      <c r="A16" s="126" t="s">
        <v>173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1"/>
    </row>
    <row r="17" spans="1:11" ht="19.5" customHeight="1">
      <c r="A17" s="121" t="s">
        <v>78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1">
        <f>SUM(B17:J17)</f>
        <v>0</v>
      </c>
    </row>
    <row r="18" spans="1:11" ht="19.5" customHeight="1">
      <c r="A18" s="122" t="s">
        <v>96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1">
        <f>SUM(B18:J18)</f>
        <v>0</v>
      </c>
    </row>
    <row r="19" spans="1:11" ht="19.5" customHeight="1">
      <c r="A19" s="122" t="s">
        <v>77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1">
        <f>SUM(B19:J19)</f>
        <v>0</v>
      </c>
    </row>
    <row r="20" spans="1:11" ht="19.5" customHeight="1">
      <c r="A20" s="123" t="s">
        <v>170</v>
      </c>
      <c r="B20" s="173">
        <f aca="true" t="shared" si="3" ref="B20:K20">B18-B19</f>
        <v>0</v>
      </c>
      <c r="C20" s="173">
        <f t="shared" si="3"/>
        <v>0</v>
      </c>
      <c r="D20" s="173">
        <f t="shared" si="3"/>
        <v>0</v>
      </c>
      <c r="E20" s="173">
        <f t="shared" si="3"/>
        <v>0</v>
      </c>
      <c r="F20" s="173">
        <f t="shared" si="3"/>
        <v>0</v>
      </c>
      <c r="G20" s="173">
        <f t="shared" si="3"/>
        <v>0</v>
      </c>
      <c r="H20" s="173">
        <f t="shared" si="3"/>
        <v>0</v>
      </c>
      <c r="I20" s="173">
        <f t="shared" si="3"/>
        <v>0</v>
      </c>
      <c r="J20" s="173">
        <f t="shared" si="3"/>
        <v>0</v>
      </c>
      <c r="K20" s="173">
        <f t="shared" si="3"/>
        <v>0</v>
      </c>
    </row>
    <row r="21" spans="1:11" ht="19.5" customHeight="1">
      <c r="A21" s="123" t="s">
        <v>171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1">
        <f>SUM(B21:J21)</f>
        <v>0</v>
      </c>
    </row>
    <row r="22" spans="1:11" ht="19.5" customHeight="1">
      <c r="A22" s="123" t="s">
        <v>234</v>
      </c>
      <c r="B22" s="173">
        <f aca="true" t="shared" si="4" ref="B22:J22">SUM(B20:B21)</f>
        <v>0</v>
      </c>
      <c r="C22" s="173">
        <f t="shared" si="4"/>
        <v>0</v>
      </c>
      <c r="D22" s="173">
        <f t="shared" si="4"/>
        <v>0</v>
      </c>
      <c r="E22" s="173">
        <f t="shared" si="4"/>
        <v>0</v>
      </c>
      <c r="F22" s="173">
        <f t="shared" si="4"/>
        <v>0</v>
      </c>
      <c r="G22" s="173">
        <f t="shared" si="4"/>
        <v>0</v>
      </c>
      <c r="H22" s="173">
        <f t="shared" si="4"/>
        <v>0</v>
      </c>
      <c r="I22" s="173">
        <f t="shared" si="4"/>
        <v>0</v>
      </c>
      <c r="J22" s="173">
        <f t="shared" si="4"/>
        <v>0</v>
      </c>
      <c r="K22" s="171">
        <f>SUM(B22:J22)</f>
        <v>0</v>
      </c>
    </row>
    <row r="23" spans="1:11" ht="31.5" customHeight="1">
      <c r="A23" s="124" t="s">
        <v>176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1">
        <f>SUM(B23:J23)</f>
        <v>0</v>
      </c>
    </row>
    <row r="24" spans="1:11" ht="31.5" customHeight="1">
      <c r="A24" s="127" t="s">
        <v>177</v>
      </c>
      <c r="B24" s="173">
        <f aca="true" t="shared" si="5" ref="B24:J24">SUM(B22:B23)</f>
        <v>0</v>
      </c>
      <c r="C24" s="173">
        <f t="shared" si="5"/>
        <v>0</v>
      </c>
      <c r="D24" s="173">
        <f t="shared" si="5"/>
        <v>0</v>
      </c>
      <c r="E24" s="173">
        <f t="shared" si="5"/>
        <v>0</v>
      </c>
      <c r="F24" s="173">
        <f t="shared" si="5"/>
        <v>0</v>
      </c>
      <c r="G24" s="173">
        <f t="shared" si="5"/>
        <v>0</v>
      </c>
      <c r="H24" s="173">
        <f t="shared" si="5"/>
        <v>0</v>
      </c>
      <c r="I24" s="173">
        <f t="shared" si="5"/>
        <v>0</v>
      </c>
      <c r="J24" s="173">
        <f t="shared" si="5"/>
        <v>0</v>
      </c>
      <c r="K24" s="171">
        <f>SUM(B24:J24)</f>
        <v>0</v>
      </c>
    </row>
    <row r="25" spans="1:11" ht="9.75" customHeight="1">
      <c r="A25" s="122"/>
      <c r="B25" s="173"/>
      <c r="C25" s="173"/>
      <c r="D25" s="173"/>
      <c r="E25" s="173"/>
      <c r="F25" s="173"/>
      <c r="G25" s="173"/>
      <c r="H25" s="173"/>
      <c r="I25" s="173"/>
      <c r="J25" s="173"/>
      <c r="K25" s="173"/>
    </row>
    <row r="26" spans="1:11" ht="19.5" customHeight="1">
      <c r="A26" s="128" t="s">
        <v>174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</row>
    <row r="27" spans="1:11" ht="19.5" customHeight="1">
      <c r="A27" s="121" t="s">
        <v>78</v>
      </c>
      <c r="B27" s="173">
        <f aca="true" t="shared" si="6" ref="B27:K27">B7+B17</f>
        <v>0</v>
      </c>
      <c r="C27" s="173">
        <f t="shared" si="6"/>
        <v>0</v>
      </c>
      <c r="D27" s="173">
        <f t="shared" si="6"/>
        <v>0</v>
      </c>
      <c r="E27" s="173">
        <f t="shared" si="6"/>
        <v>0</v>
      </c>
      <c r="F27" s="173">
        <f t="shared" si="6"/>
        <v>0</v>
      </c>
      <c r="G27" s="173">
        <f t="shared" si="6"/>
        <v>0</v>
      </c>
      <c r="H27" s="173">
        <f t="shared" si="6"/>
        <v>0</v>
      </c>
      <c r="I27" s="173">
        <f t="shared" si="6"/>
        <v>0</v>
      </c>
      <c r="J27" s="173">
        <f t="shared" si="6"/>
        <v>0</v>
      </c>
      <c r="K27" s="173">
        <f t="shared" si="6"/>
        <v>0</v>
      </c>
    </row>
    <row r="28" spans="1:11" ht="19.5" customHeight="1">
      <c r="A28" s="122" t="s">
        <v>96</v>
      </c>
      <c r="B28" s="173">
        <f aca="true" t="shared" si="7" ref="B28:K28">B8+B18</f>
        <v>0</v>
      </c>
      <c r="C28" s="173">
        <f t="shared" si="7"/>
        <v>0</v>
      </c>
      <c r="D28" s="173">
        <f t="shared" si="7"/>
        <v>0</v>
      </c>
      <c r="E28" s="173">
        <f t="shared" si="7"/>
        <v>0</v>
      </c>
      <c r="F28" s="173">
        <f t="shared" si="7"/>
        <v>0</v>
      </c>
      <c r="G28" s="173">
        <f t="shared" si="7"/>
        <v>0</v>
      </c>
      <c r="H28" s="173">
        <f t="shared" si="7"/>
        <v>0</v>
      </c>
      <c r="I28" s="173">
        <f t="shared" si="7"/>
        <v>0</v>
      </c>
      <c r="J28" s="173">
        <f t="shared" si="7"/>
        <v>0</v>
      </c>
      <c r="K28" s="173">
        <f t="shared" si="7"/>
        <v>0</v>
      </c>
    </row>
    <row r="29" spans="1:11" ht="19.5" customHeight="1">
      <c r="A29" s="122" t="s">
        <v>77</v>
      </c>
      <c r="B29" s="173">
        <f aca="true" t="shared" si="8" ref="B29:K29">B9+B19</f>
        <v>0</v>
      </c>
      <c r="C29" s="173">
        <f t="shared" si="8"/>
        <v>0</v>
      </c>
      <c r="D29" s="173">
        <f t="shared" si="8"/>
        <v>0</v>
      </c>
      <c r="E29" s="173">
        <f t="shared" si="8"/>
        <v>0</v>
      </c>
      <c r="F29" s="173">
        <f t="shared" si="8"/>
        <v>0</v>
      </c>
      <c r="G29" s="173">
        <f t="shared" si="8"/>
        <v>0</v>
      </c>
      <c r="H29" s="173">
        <f t="shared" si="8"/>
        <v>0</v>
      </c>
      <c r="I29" s="173">
        <f t="shared" si="8"/>
        <v>0</v>
      </c>
      <c r="J29" s="173">
        <f t="shared" si="8"/>
        <v>0</v>
      </c>
      <c r="K29" s="173">
        <f t="shared" si="8"/>
        <v>0</v>
      </c>
    </row>
    <row r="30" spans="1:11" ht="19.5" customHeight="1">
      <c r="A30" s="123" t="s">
        <v>170</v>
      </c>
      <c r="B30" s="173">
        <f aca="true" t="shared" si="9" ref="B30:K30">B10+B20</f>
        <v>0</v>
      </c>
      <c r="C30" s="173">
        <f t="shared" si="9"/>
        <v>0</v>
      </c>
      <c r="D30" s="173">
        <f t="shared" si="9"/>
        <v>0</v>
      </c>
      <c r="E30" s="173">
        <f t="shared" si="9"/>
        <v>0</v>
      </c>
      <c r="F30" s="173">
        <f t="shared" si="9"/>
        <v>0</v>
      </c>
      <c r="G30" s="173">
        <f t="shared" si="9"/>
        <v>0</v>
      </c>
      <c r="H30" s="173">
        <f t="shared" si="9"/>
        <v>0</v>
      </c>
      <c r="I30" s="173">
        <f t="shared" si="9"/>
        <v>0</v>
      </c>
      <c r="J30" s="173">
        <f t="shared" si="9"/>
        <v>0</v>
      </c>
      <c r="K30" s="173">
        <f t="shared" si="9"/>
        <v>0</v>
      </c>
    </row>
    <row r="31" spans="1:11" ht="19.5" customHeight="1">
      <c r="A31" s="123" t="s">
        <v>171</v>
      </c>
      <c r="B31" s="173">
        <f aca="true" t="shared" si="10" ref="B31:K31">B11+B21</f>
        <v>0</v>
      </c>
      <c r="C31" s="173">
        <f t="shared" si="10"/>
        <v>0</v>
      </c>
      <c r="D31" s="173">
        <f t="shared" si="10"/>
        <v>0</v>
      </c>
      <c r="E31" s="173">
        <f t="shared" si="10"/>
        <v>0</v>
      </c>
      <c r="F31" s="173">
        <f t="shared" si="10"/>
        <v>0</v>
      </c>
      <c r="G31" s="173">
        <f t="shared" si="10"/>
        <v>0</v>
      </c>
      <c r="H31" s="173">
        <f t="shared" si="10"/>
        <v>0</v>
      </c>
      <c r="I31" s="173">
        <f t="shared" si="10"/>
        <v>0</v>
      </c>
      <c r="J31" s="173">
        <f t="shared" si="10"/>
        <v>0</v>
      </c>
      <c r="K31" s="173">
        <f t="shared" si="10"/>
        <v>0</v>
      </c>
    </row>
    <row r="32" spans="1:11" ht="19.5" customHeight="1">
      <c r="A32" s="127" t="s">
        <v>178</v>
      </c>
      <c r="B32" s="173">
        <f aca="true" t="shared" si="11" ref="B32:K32">B12+B22</f>
        <v>0</v>
      </c>
      <c r="C32" s="173">
        <f t="shared" si="11"/>
        <v>0</v>
      </c>
      <c r="D32" s="173">
        <f t="shared" si="11"/>
        <v>0</v>
      </c>
      <c r="E32" s="173">
        <f t="shared" si="11"/>
        <v>0</v>
      </c>
      <c r="F32" s="173">
        <f t="shared" si="11"/>
        <v>0</v>
      </c>
      <c r="G32" s="173">
        <f t="shared" si="11"/>
        <v>0</v>
      </c>
      <c r="H32" s="173">
        <f t="shared" si="11"/>
        <v>0</v>
      </c>
      <c r="I32" s="173">
        <f t="shared" si="11"/>
        <v>0</v>
      </c>
      <c r="J32" s="173">
        <f t="shared" si="11"/>
        <v>0</v>
      </c>
      <c r="K32" s="173">
        <f t="shared" si="11"/>
        <v>0</v>
      </c>
    </row>
  </sheetData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82" r:id="rId1"/>
  <headerFooter alignWithMargins="0">
    <oddHeader>&amp;C16.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4">
      <selection activeCell="H14" sqref="H14"/>
    </sheetView>
  </sheetViews>
  <sheetFormatPr defaultColWidth="9.140625" defaultRowHeight="12.75"/>
  <cols>
    <col min="1" max="1" width="5.7109375" style="0" customWidth="1"/>
    <col min="2" max="2" width="55.7109375" style="0" customWidth="1"/>
    <col min="3" max="6" width="12.7109375" style="0" customWidth="1"/>
  </cols>
  <sheetData>
    <row r="1" spans="1:7" ht="12.75">
      <c r="A1" s="290"/>
      <c r="B1" s="290"/>
      <c r="C1" s="290"/>
      <c r="D1" s="290"/>
      <c r="E1" s="290"/>
      <c r="F1" s="290"/>
      <c r="G1" s="290"/>
    </row>
    <row r="2" spans="1:6" ht="15.75">
      <c r="A2" s="67" t="s">
        <v>273</v>
      </c>
      <c r="B2" s="68"/>
      <c r="C2" s="68"/>
      <c r="D2" s="68"/>
      <c r="F2" s="74" t="s">
        <v>74</v>
      </c>
    </row>
    <row r="3" spans="1:4" ht="15.75">
      <c r="A3" s="67"/>
      <c r="B3" s="217"/>
      <c r="C3" s="68"/>
      <c r="D3" s="68"/>
    </row>
    <row r="4" spans="1:6" ht="19.5" customHeight="1">
      <c r="A4" s="265" t="s">
        <v>366</v>
      </c>
      <c r="B4" s="265"/>
      <c r="C4" s="265"/>
      <c r="D4" s="265"/>
      <c r="E4" s="265"/>
      <c r="F4" s="265"/>
    </row>
    <row r="5" spans="1:6" ht="15.75" customHeight="1">
      <c r="A5" s="266"/>
      <c r="B5" s="266"/>
      <c r="C5" s="266"/>
      <c r="D5" s="266"/>
      <c r="E5" s="266"/>
      <c r="F5" s="266"/>
    </row>
    <row r="6" spans="1:4" ht="17.25" customHeight="1">
      <c r="A6" s="68"/>
      <c r="B6" s="68"/>
      <c r="C6" s="68"/>
      <c r="D6" s="68"/>
    </row>
    <row r="7" spans="1:6" ht="16.5" customHeight="1">
      <c r="A7" s="69"/>
      <c r="B7" s="267"/>
      <c r="C7" s="267"/>
      <c r="D7" s="70" t="s">
        <v>179</v>
      </c>
      <c r="E7" s="176">
        <v>2006</v>
      </c>
      <c r="F7" s="132" t="s">
        <v>12</v>
      </c>
    </row>
    <row r="8" spans="1:6" ht="31.5" customHeight="1">
      <c r="A8" s="70"/>
      <c r="B8" s="268" t="s">
        <v>367</v>
      </c>
      <c r="C8" s="269"/>
      <c r="D8" s="133"/>
      <c r="E8" s="75"/>
      <c r="F8" s="75"/>
    </row>
    <row r="9" spans="1:6" ht="15.75" customHeight="1">
      <c r="A9" s="70">
        <v>1</v>
      </c>
      <c r="B9" s="134" t="s">
        <v>180</v>
      </c>
      <c r="C9" s="131"/>
      <c r="D9" s="133" t="s">
        <v>358</v>
      </c>
      <c r="E9" s="75">
        <v>26586</v>
      </c>
      <c r="F9" s="75">
        <f>SUM(E9:E9)</f>
        <v>26586</v>
      </c>
    </row>
    <row r="10" spans="1:6" ht="15.75" customHeight="1">
      <c r="A10" s="70">
        <v>2</v>
      </c>
      <c r="B10" s="134" t="s">
        <v>79</v>
      </c>
      <c r="C10" s="131"/>
      <c r="D10" s="133"/>
      <c r="E10" s="75">
        <v>24969</v>
      </c>
      <c r="F10" s="218">
        <v>24969</v>
      </c>
    </row>
    <row r="11" spans="1:6" ht="31.5" customHeight="1">
      <c r="A11" s="70">
        <v>3</v>
      </c>
      <c r="B11" s="288" t="s">
        <v>235</v>
      </c>
      <c r="C11" s="289"/>
      <c r="D11" s="133" t="s">
        <v>359</v>
      </c>
      <c r="E11" s="75">
        <v>37865</v>
      </c>
      <c r="F11" s="75">
        <f>SUM(E11:E11)</f>
        <v>37865</v>
      </c>
    </row>
    <row r="12" spans="1:6" ht="15.75">
      <c r="A12" s="70">
        <v>4</v>
      </c>
      <c r="B12" s="134" t="s">
        <v>181</v>
      </c>
      <c r="C12" s="131"/>
      <c r="D12" s="133" t="s">
        <v>360</v>
      </c>
      <c r="E12" s="75">
        <v>71186</v>
      </c>
      <c r="F12" s="75">
        <f>SUM(E12:E12)</f>
        <v>71186</v>
      </c>
    </row>
    <row r="13" spans="1:6" ht="15.75" customHeight="1">
      <c r="A13" s="70">
        <v>5</v>
      </c>
      <c r="B13" s="134" t="s">
        <v>361</v>
      </c>
      <c r="C13" s="131"/>
      <c r="D13" s="133"/>
      <c r="E13" s="135">
        <f>+E9-E10+E11+E12</f>
        <v>110668</v>
      </c>
      <c r="F13" s="183">
        <f>SUM(E13:E13)</f>
        <v>110668</v>
      </c>
    </row>
    <row r="14" spans="1:6" ht="15.75">
      <c r="A14" s="70">
        <v>6</v>
      </c>
      <c r="B14" s="134" t="s">
        <v>362</v>
      </c>
      <c r="C14" s="131"/>
      <c r="D14" s="133"/>
      <c r="E14" s="75">
        <f>E13*5/100</f>
        <v>5533.4</v>
      </c>
      <c r="F14" s="75">
        <f>SUM(E14:E14)</f>
        <v>5533.4</v>
      </c>
    </row>
    <row r="15" spans="1:6" ht="15.75">
      <c r="A15" s="70">
        <v>7</v>
      </c>
      <c r="B15" s="134" t="s">
        <v>209</v>
      </c>
      <c r="C15" s="131"/>
      <c r="D15" s="133"/>
      <c r="E15" s="177"/>
      <c r="F15" s="75">
        <f>SUM(F14:F14)</f>
        <v>5533.4</v>
      </c>
    </row>
    <row r="16" spans="1:6" ht="15.75" customHeight="1">
      <c r="A16" s="70">
        <v>8</v>
      </c>
      <c r="B16" s="134" t="s">
        <v>314</v>
      </c>
      <c r="C16" s="131"/>
      <c r="D16" s="133"/>
      <c r="E16" s="177"/>
      <c r="F16" s="75">
        <v>5234</v>
      </c>
    </row>
    <row r="17" spans="1:6" ht="15.75" customHeight="1">
      <c r="A17" s="70">
        <v>9</v>
      </c>
      <c r="B17" s="134" t="s">
        <v>363</v>
      </c>
      <c r="C17" s="131"/>
      <c r="D17" s="133"/>
      <c r="E17" s="177"/>
      <c r="F17" s="75">
        <v>299</v>
      </c>
    </row>
    <row r="18" spans="1:6" ht="15.75">
      <c r="A18" s="70">
        <v>10</v>
      </c>
      <c r="B18" s="134" t="s">
        <v>313</v>
      </c>
      <c r="C18" s="131"/>
      <c r="D18" s="133"/>
      <c r="E18" s="177"/>
      <c r="F18" s="75">
        <v>299</v>
      </c>
    </row>
    <row r="19" spans="1:6" ht="15.75">
      <c r="A19" s="70">
        <v>11</v>
      </c>
      <c r="B19" s="134" t="s">
        <v>364</v>
      </c>
      <c r="C19" s="131"/>
      <c r="D19" s="133"/>
      <c r="E19" s="177"/>
      <c r="F19" s="75">
        <f>+F17-F18</f>
        <v>0</v>
      </c>
    </row>
    <row r="20" spans="1:6" ht="12.75">
      <c r="A20" s="71"/>
      <c r="B20" s="71"/>
      <c r="C20" s="71"/>
      <c r="D20" s="136"/>
      <c r="E20" s="137"/>
      <c r="F20" s="137"/>
    </row>
    <row r="21" spans="1:6" ht="15.75">
      <c r="A21" s="178" t="s">
        <v>365</v>
      </c>
      <c r="B21" s="130"/>
      <c r="C21" s="131"/>
      <c r="D21" s="177"/>
      <c r="E21" s="177"/>
      <c r="F21" s="138">
        <v>3168</v>
      </c>
    </row>
    <row r="22" spans="1:6" ht="15.75" customHeight="1">
      <c r="A22" s="134" t="s">
        <v>315</v>
      </c>
      <c r="B22" s="130"/>
      <c r="C22" s="131"/>
      <c r="D22" s="177"/>
      <c r="E22" s="177"/>
      <c r="F22" s="138">
        <v>-2066</v>
      </c>
    </row>
    <row r="23" spans="1:6" ht="15.75" customHeight="1">
      <c r="A23" s="134" t="s">
        <v>324</v>
      </c>
      <c r="B23" s="130"/>
      <c r="C23" s="131"/>
      <c r="D23" s="177"/>
      <c r="E23" s="177"/>
      <c r="F23" s="138">
        <f>F21-F22</f>
        <v>5234</v>
      </c>
    </row>
    <row r="24" spans="1:4" ht="15.75">
      <c r="A24" s="50"/>
      <c r="B24" s="68"/>
      <c r="C24" s="68"/>
      <c r="D24" s="68"/>
    </row>
    <row r="25" spans="1:4" ht="15.75">
      <c r="A25" s="50"/>
      <c r="B25" s="216"/>
      <c r="C25" s="68"/>
      <c r="D25" s="68"/>
    </row>
    <row r="26" spans="1:4" ht="15.75">
      <c r="A26" s="50"/>
      <c r="B26" s="68"/>
      <c r="C26" s="68"/>
      <c r="D26" s="68"/>
    </row>
  </sheetData>
  <mergeCells count="6">
    <mergeCell ref="B11:C11"/>
    <mergeCell ref="A1:G1"/>
    <mergeCell ref="A4:F4"/>
    <mergeCell ref="A5:F5"/>
    <mergeCell ref="B7:C7"/>
    <mergeCell ref="B8:C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Header>&amp;C2. 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workbookViewId="0" topLeftCell="A1">
      <selection activeCell="C22" sqref="C22"/>
    </sheetView>
  </sheetViews>
  <sheetFormatPr defaultColWidth="9.140625" defaultRowHeight="12.75"/>
  <cols>
    <col min="1" max="1" width="5.7109375" style="0" customWidth="1"/>
    <col min="2" max="2" width="55.7109375" style="0" customWidth="1"/>
    <col min="3" max="7" width="12.7109375" style="0" customWidth="1"/>
  </cols>
  <sheetData>
    <row r="1" spans="1:8" ht="12.75">
      <c r="A1" s="290"/>
      <c r="B1" s="290"/>
      <c r="C1" s="290"/>
      <c r="D1" s="290"/>
      <c r="E1" s="290"/>
      <c r="F1" s="290"/>
      <c r="G1" s="290"/>
      <c r="H1" s="290"/>
    </row>
    <row r="2" spans="1:5" ht="15.75">
      <c r="A2" s="50"/>
      <c r="B2" s="68"/>
      <c r="C2" s="68"/>
      <c r="D2" s="68"/>
      <c r="E2" s="68"/>
    </row>
    <row r="3" spans="1:5" ht="15.75">
      <c r="A3" s="68"/>
      <c r="B3" s="68"/>
      <c r="C3" s="68"/>
      <c r="D3" s="68"/>
      <c r="E3" s="74" t="s">
        <v>75</v>
      </c>
    </row>
    <row r="4" spans="1:5" ht="15.75">
      <c r="A4" s="72"/>
      <c r="B4" s="68"/>
      <c r="C4" s="68"/>
      <c r="D4" s="68"/>
      <c r="E4" s="68"/>
    </row>
    <row r="5" spans="1:5" ht="19.5" customHeight="1">
      <c r="A5" s="271" t="s">
        <v>246</v>
      </c>
      <c r="B5" s="271"/>
      <c r="C5" s="271"/>
      <c r="D5" s="271"/>
      <c r="E5" s="271"/>
    </row>
    <row r="6" spans="1:5" ht="15.75" customHeight="1">
      <c r="A6" s="271"/>
      <c r="B6" s="271"/>
      <c r="C6" s="271"/>
      <c r="D6" s="271"/>
      <c r="E6" s="271"/>
    </row>
    <row r="7" spans="1:5" ht="15.75">
      <c r="A7" s="51"/>
      <c r="B7" s="51"/>
      <c r="C7" s="51"/>
      <c r="D7" s="51"/>
      <c r="E7" s="51"/>
    </row>
    <row r="8" spans="1:5" ht="15.75">
      <c r="A8" s="139" t="s">
        <v>188</v>
      </c>
      <c r="B8" s="139"/>
      <c r="C8" s="139"/>
      <c r="D8" s="139"/>
      <c r="E8" s="139"/>
    </row>
    <row r="9" spans="1:5" ht="16.5" customHeight="1">
      <c r="A9" s="140" t="s">
        <v>189</v>
      </c>
      <c r="B9" s="139"/>
      <c r="C9" s="139"/>
      <c r="D9" s="139"/>
      <c r="E9" s="139"/>
    </row>
    <row r="10" spans="1:5" ht="15.75" customHeight="1">
      <c r="A10" s="139" t="s">
        <v>182</v>
      </c>
      <c r="B10" s="73"/>
      <c r="C10" s="73"/>
      <c r="D10" s="73"/>
      <c r="E10" s="73"/>
    </row>
    <row r="11" spans="1:5" ht="15.75" customHeight="1">
      <c r="A11" s="73"/>
      <c r="B11" s="73"/>
      <c r="C11" s="270" t="s">
        <v>2</v>
      </c>
      <c r="D11" s="270"/>
      <c r="E11" s="270"/>
    </row>
    <row r="12" spans="1:5" ht="15.75" customHeight="1">
      <c r="A12" s="141"/>
      <c r="B12" s="142"/>
      <c r="C12" s="143" t="s">
        <v>78</v>
      </c>
      <c r="D12" s="144" t="s">
        <v>77</v>
      </c>
      <c r="E12" s="145" t="s">
        <v>183</v>
      </c>
    </row>
    <row r="13" spans="1:5" ht="15.75" customHeight="1">
      <c r="A13" s="146"/>
      <c r="B13" s="147"/>
      <c r="C13" s="148" t="s">
        <v>76</v>
      </c>
      <c r="D13" s="149"/>
      <c r="E13" s="150" t="s">
        <v>184</v>
      </c>
    </row>
    <row r="14" spans="1:5" ht="15.75" customHeight="1">
      <c r="A14" s="151">
        <v>1</v>
      </c>
      <c r="B14" s="134" t="s">
        <v>210</v>
      </c>
      <c r="C14" s="152"/>
      <c r="D14" s="153"/>
      <c r="E14" s="152"/>
    </row>
    <row r="15" spans="1:5" ht="31.5" customHeight="1">
      <c r="A15" s="151">
        <v>2</v>
      </c>
      <c r="B15" s="129" t="s">
        <v>185</v>
      </c>
      <c r="C15" s="154"/>
      <c r="D15" s="152"/>
      <c r="E15" s="152"/>
    </row>
    <row r="16" spans="1:5" ht="15.75" customHeight="1">
      <c r="A16" s="151">
        <v>3</v>
      </c>
      <c r="B16" s="134" t="s">
        <v>186</v>
      </c>
      <c r="C16" s="154"/>
      <c r="D16" s="155">
        <f>D14-D15</f>
        <v>0</v>
      </c>
      <c r="E16" s="155">
        <f>D16-C14</f>
        <v>0</v>
      </c>
    </row>
    <row r="17" spans="1:5" ht="15.75" customHeight="1">
      <c r="A17" s="156">
        <v>4</v>
      </c>
      <c r="B17" s="184" t="s">
        <v>80</v>
      </c>
      <c r="C17" s="154"/>
      <c r="D17" s="154"/>
      <c r="E17" s="157">
        <f>E16/2</f>
        <v>0</v>
      </c>
    </row>
    <row r="18" spans="1:5" ht="15.75" customHeight="1">
      <c r="A18" s="68" t="s">
        <v>211</v>
      </c>
      <c r="B18" s="68"/>
      <c r="C18" s="68"/>
      <c r="D18" s="68"/>
      <c r="E18" s="68"/>
    </row>
    <row r="19" spans="1:5" ht="15" customHeight="1">
      <c r="A19" s="68" t="s">
        <v>190</v>
      </c>
      <c r="B19" s="68"/>
      <c r="C19" s="68"/>
      <c r="D19" s="68"/>
      <c r="E19" s="68"/>
    </row>
    <row r="20" spans="1:5" ht="15.75" customHeight="1">
      <c r="A20" s="68" t="s">
        <v>187</v>
      </c>
      <c r="B20" s="68"/>
      <c r="C20" s="68"/>
      <c r="D20" s="68"/>
      <c r="E20" s="68"/>
    </row>
    <row r="21" spans="1:5" ht="15.75" customHeight="1">
      <c r="A21" s="68"/>
      <c r="B21" s="68"/>
      <c r="C21" s="68"/>
      <c r="D21" s="68"/>
      <c r="E21" s="68"/>
    </row>
    <row r="22" ht="15.75" customHeight="1">
      <c r="C22" t="s">
        <v>274</v>
      </c>
    </row>
    <row r="23" ht="15.75" customHeight="1"/>
    <row r="24" ht="15.75" customHeight="1"/>
  </sheetData>
  <mergeCells count="3">
    <mergeCell ref="C11:E11"/>
    <mergeCell ref="A1:H1"/>
    <mergeCell ref="A5:E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Header>&amp;C3. oldal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4">
      <selection activeCell="A13" sqref="A13"/>
    </sheetView>
  </sheetViews>
  <sheetFormatPr defaultColWidth="9.140625" defaultRowHeight="12.75"/>
  <cols>
    <col min="1" max="1" width="55.7109375" style="0" customWidth="1"/>
    <col min="2" max="4" width="11.28125" style="0" customWidth="1"/>
  </cols>
  <sheetData>
    <row r="1" spans="1:6" ht="15.75">
      <c r="A1" s="50"/>
      <c r="B1" s="50"/>
      <c r="C1" s="50"/>
      <c r="D1" s="50"/>
      <c r="E1" s="50"/>
      <c r="F1" s="50"/>
    </row>
    <row r="2" spans="1:6" ht="15.75">
      <c r="A2" s="50"/>
      <c r="B2" s="50"/>
      <c r="C2" s="50"/>
      <c r="D2" s="74" t="s">
        <v>81</v>
      </c>
      <c r="E2" s="50"/>
      <c r="F2" s="50"/>
    </row>
    <row r="3" spans="1:6" ht="15.75">
      <c r="A3" s="51"/>
      <c r="B3" s="50"/>
      <c r="C3" s="50"/>
      <c r="D3" s="50"/>
      <c r="E3" s="50"/>
      <c r="F3" s="50"/>
    </row>
    <row r="4" spans="1:6" ht="18.75">
      <c r="A4" s="272" t="s">
        <v>287</v>
      </c>
      <c r="B4" s="272"/>
      <c r="C4" s="272"/>
      <c r="D4" s="272"/>
      <c r="E4" s="50"/>
      <c r="F4" s="50"/>
    </row>
    <row r="5" spans="1:6" ht="15.75">
      <c r="A5" s="258" t="s">
        <v>82</v>
      </c>
      <c r="B5" s="258"/>
      <c r="C5" s="258"/>
      <c r="D5" s="258"/>
      <c r="E5" s="50"/>
      <c r="F5" s="50"/>
    </row>
    <row r="6" spans="1:6" ht="15.75">
      <c r="A6" s="51"/>
      <c r="B6" s="50"/>
      <c r="C6" s="50"/>
      <c r="D6" s="50"/>
      <c r="E6" s="50"/>
      <c r="F6" s="50"/>
    </row>
    <row r="7" spans="1:6" ht="15.75">
      <c r="A7" s="50"/>
      <c r="B7" s="50"/>
      <c r="C7" s="50"/>
      <c r="D7" s="74" t="s">
        <v>2</v>
      </c>
      <c r="E7" s="50"/>
      <c r="F7" s="50"/>
    </row>
    <row r="8" spans="1:6" ht="16.5" customHeight="1">
      <c r="A8" s="292" t="s">
        <v>83</v>
      </c>
      <c r="B8" s="291" t="s">
        <v>96</v>
      </c>
      <c r="C8" s="260" t="s">
        <v>77</v>
      </c>
      <c r="D8" s="260" t="s">
        <v>84</v>
      </c>
      <c r="E8" s="50"/>
      <c r="F8" s="50"/>
    </row>
    <row r="9" spans="1:6" ht="15.75" customHeight="1">
      <c r="A9" s="292"/>
      <c r="B9" s="291"/>
      <c r="C9" s="260"/>
      <c r="D9" s="260"/>
      <c r="E9" s="50"/>
      <c r="F9" s="50"/>
    </row>
    <row r="10" spans="1:6" ht="15.75">
      <c r="A10" s="86" t="s">
        <v>85</v>
      </c>
      <c r="B10" s="264"/>
      <c r="C10" s="256"/>
      <c r="D10" s="257"/>
      <c r="E10" s="50"/>
      <c r="F10" s="50"/>
    </row>
    <row r="11" spans="1:6" ht="15.75">
      <c r="A11" s="69" t="s">
        <v>288</v>
      </c>
      <c r="B11" s="76">
        <v>7000</v>
      </c>
      <c r="C11" s="76">
        <v>6692</v>
      </c>
      <c r="D11" s="76">
        <v>308</v>
      </c>
      <c r="E11" s="50"/>
      <c r="F11" s="50"/>
    </row>
    <row r="12" spans="1:6" ht="78" customHeight="1">
      <c r="A12" s="220" t="s">
        <v>357</v>
      </c>
      <c r="B12" s="219">
        <v>18306</v>
      </c>
      <c r="C12" s="219">
        <v>18306</v>
      </c>
      <c r="D12" s="76"/>
      <c r="E12" s="50"/>
      <c r="F12" s="50"/>
    </row>
    <row r="13" spans="1:6" ht="15.75">
      <c r="A13" s="69" t="s">
        <v>290</v>
      </c>
      <c r="B13" s="76">
        <v>509</v>
      </c>
      <c r="C13" s="76">
        <v>509</v>
      </c>
      <c r="D13" s="76"/>
      <c r="E13" s="50"/>
      <c r="F13" s="50"/>
    </row>
    <row r="14" spans="1:6" ht="15.75">
      <c r="A14" s="69"/>
      <c r="B14" s="76"/>
      <c r="C14" s="76"/>
      <c r="D14" s="76"/>
      <c r="E14" s="50"/>
      <c r="F14" s="50"/>
    </row>
    <row r="15" spans="1:6" ht="15.75">
      <c r="A15" s="69"/>
      <c r="B15" s="76"/>
      <c r="C15" s="76"/>
      <c r="D15" s="76"/>
      <c r="E15" s="50"/>
      <c r="F15" s="50"/>
    </row>
    <row r="16" spans="1:6" ht="15.75">
      <c r="A16" s="69"/>
      <c r="B16" s="76"/>
      <c r="C16" s="76"/>
      <c r="D16" s="76"/>
      <c r="E16" s="50"/>
      <c r="F16" s="50"/>
    </row>
    <row r="17" spans="1:6" ht="15.75">
      <c r="A17" s="86" t="s">
        <v>86</v>
      </c>
      <c r="B17" s="261"/>
      <c r="C17" s="262"/>
      <c r="D17" s="263"/>
      <c r="E17" s="50"/>
      <c r="F17" s="50"/>
    </row>
    <row r="18" spans="1:6" ht="15.75">
      <c r="A18" s="69"/>
      <c r="B18" s="76"/>
      <c r="C18" s="76"/>
      <c r="D18" s="76"/>
      <c r="E18" s="50"/>
      <c r="F18" s="50"/>
    </row>
    <row r="19" spans="1:6" ht="15.75">
      <c r="A19" s="69"/>
      <c r="B19" s="76"/>
      <c r="C19" s="76"/>
      <c r="D19" s="76"/>
      <c r="E19" s="50"/>
      <c r="F19" s="50"/>
    </row>
    <row r="20" spans="1:6" ht="15.75">
      <c r="A20" s="86"/>
      <c r="B20" s="261"/>
      <c r="C20" s="262"/>
      <c r="D20" s="263"/>
      <c r="E20" s="50"/>
      <c r="F20" s="50"/>
    </row>
    <row r="21" spans="1:6" ht="15.75">
      <c r="A21" s="88" t="s">
        <v>87</v>
      </c>
      <c r="B21" s="76">
        <f>+SUM(B18:B19)+SUM(B11:B16)</f>
        <v>25815</v>
      </c>
      <c r="C21" s="76">
        <f>+SUM(C18:C19)+SUM(C11:C16)</f>
        <v>25507</v>
      </c>
      <c r="D21" s="76">
        <f>+SUM(D18:D19)+SUM(D11:D16)</f>
        <v>308</v>
      </c>
      <c r="E21" s="50"/>
      <c r="F21" s="50"/>
    </row>
    <row r="22" spans="1:6" ht="15.75">
      <c r="A22" s="84"/>
      <c r="B22" s="50"/>
      <c r="C22" s="50"/>
      <c r="D22" s="50"/>
      <c r="E22" s="50"/>
      <c r="F22" s="50"/>
    </row>
    <row r="23" spans="1:6" ht="15.75" customHeight="1">
      <c r="A23" s="181" t="s">
        <v>232</v>
      </c>
      <c r="B23" s="179"/>
      <c r="C23" s="179"/>
      <c r="D23" s="179"/>
      <c r="E23" s="50"/>
      <c r="F23" s="50"/>
    </row>
    <row r="24" spans="1:6" ht="15.75">
      <c r="A24" s="179"/>
      <c r="B24" s="179"/>
      <c r="C24" s="179"/>
      <c r="D24" s="179"/>
      <c r="E24" s="50"/>
      <c r="F24" s="50"/>
    </row>
    <row r="25" spans="1:6" ht="15.75">
      <c r="A25" s="50"/>
      <c r="B25" s="50"/>
      <c r="C25" s="50"/>
      <c r="D25" s="50"/>
      <c r="E25" s="50"/>
      <c r="F25" s="50"/>
    </row>
    <row r="26" spans="2:6" ht="15.75">
      <c r="B26" s="50"/>
      <c r="C26" s="50"/>
      <c r="D26" s="74" t="s">
        <v>88</v>
      </c>
      <c r="E26" s="50"/>
      <c r="F26" s="50"/>
    </row>
    <row r="27" spans="1:6" ht="18.75">
      <c r="A27" s="272" t="s">
        <v>89</v>
      </c>
      <c r="B27" s="272"/>
      <c r="C27" s="272"/>
      <c r="D27" s="272"/>
      <c r="E27" s="50"/>
      <c r="F27" s="50"/>
    </row>
    <row r="28" spans="1:6" ht="18.75">
      <c r="A28" s="55"/>
      <c r="B28" s="55"/>
      <c r="C28" s="55"/>
      <c r="D28" s="55"/>
      <c r="E28" s="50"/>
      <c r="F28" s="50"/>
    </row>
    <row r="29" spans="1:6" ht="15.75">
      <c r="A29" s="80"/>
      <c r="B29" s="50"/>
      <c r="C29" s="50"/>
      <c r="D29" s="74" t="s">
        <v>2</v>
      </c>
      <c r="E29" s="50"/>
      <c r="F29" s="50"/>
    </row>
    <row r="30" spans="1:6" ht="15.75">
      <c r="A30" s="85" t="s">
        <v>90</v>
      </c>
      <c r="B30" s="85"/>
      <c r="C30" s="85"/>
      <c r="D30" s="207">
        <v>432</v>
      </c>
      <c r="E30" s="50"/>
      <c r="F30" s="50"/>
    </row>
    <row r="31" spans="1:6" ht="15.75">
      <c r="A31" s="259" t="s">
        <v>91</v>
      </c>
      <c r="B31" s="259"/>
      <c r="C31" s="259"/>
      <c r="D31" s="207">
        <v>0</v>
      </c>
      <c r="E31" s="50"/>
      <c r="F31" s="50"/>
    </row>
    <row r="32" spans="1:6" ht="15.75">
      <c r="A32" s="259" t="s">
        <v>92</v>
      </c>
      <c r="B32" s="259"/>
      <c r="C32" s="259"/>
      <c r="D32" s="207">
        <v>0</v>
      </c>
      <c r="E32" s="50"/>
      <c r="F32" s="50"/>
    </row>
    <row r="33" spans="1:6" ht="15.75">
      <c r="A33" s="82"/>
      <c r="B33" s="50"/>
      <c r="C33" s="50"/>
      <c r="D33" s="215"/>
      <c r="E33" s="50"/>
      <c r="F33" s="50"/>
    </row>
    <row r="34" spans="1:6" ht="15.75">
      <c r="A34" s="85" t="s">
        <v>325</v>
      </c>
      <c r="B34" s="85"/>
      <c r="C34" s="85"/>
      <c r="D34" s="207">
        <v>0</v>
      </c>
      <c r="E34" s="83"/>
      <c r="F34" s="50"/>
    </row>
    <row r="35" spans="1:7" ht="15.75">
      <c r="A35" s="259" t="s">
        <v>93</v>
      </c>
      <c r="B35" s="259"/>
      <c r="C35" s="259"/>
      <c r="D35" s="207">
        <v>659</v>
      </c>
      <c r="E35" s="50"/>
      <c r="F35" s="50"/>
      <c r="G35" s="79"/>
    </row>
    <row r="36" spans="1:6" ht="15.75">
      <c r="A36" s="259" t="s">
        <v>94</v>
      </c>
      <c r="B36" s="259"/>
      <c r="C36" s="259"/>
      <c r="D36" s="207">
        <v>78</v>
      </c>
      <c r="E36" s="82"/>
      <c r="F36" s="50"/>
    </row>
    <row r="37" spans="1:6" ht="15.75">
      <c r="A37" s="54" t="s">
        <v>95</v>
      </c>
      <c r="B37" s="54"/>
      <c r="C37" s="54"/>
      <c r="D37" s="207">
        <v>1013</v>
      </c>
      <c r="E37" s="50"/>
      <c r="F37" s="50"/>
    </row>
    <row r="38" spans="2:6" ht="15.75">
      <c r="B38" s="50"/>
      <c r="C38" s="50"/>
      <c r="D38" s="215"/>
      <c r="E38" s="50"/>
      <c r="F38" s="81"/>
    </row>
    <row r="39" spans="1:6" ht="15.75">
      <c r="A39" s="259" t="s">
        <v>289</v>
      </c>
      <c r="B39" s="259"/>
      <c r="C39" s="259"/>
      <c r="D39" s="207">
        <v>2658</v>
      </c>
      <c r="E39" s="50"/>
      <c r="F39" s="50"/>
    </row>
    <row r="40" spans="1:6" ht="15.75">
      <c r="A40" s="50"/>
      <c r="B40" s="50"/>
      <c r="C40" s="50"/>
      <c r="D40" s="50"/>
      <c r="E40" s="50"/>
      <c r="F40" s="50"/>
    </row>
    <row r="41" spans="1:6" ht="15.75">
      <c r="A41" s="50"/>
      <c r="B41" s="50"/>
      <c r="C41" s="50"/>
      <c r="D41" s="50"/>
      <c r="E41" s="50"/>
      <c r="F41" s="50"/>
    </row>
    <row r="42" spans="1:6" ht="15.75">
      <c r="A42" s="50"/>
      <c r="B42" s="50"/>
      <c r="C42" s="50"/>
      <c r="D42" s="50"/>
      <c r="E42" s="50"/>
      <c r="F42" s="50"/>
    </row>
    <row r="43" spans="1:6" ht="15.75">
      <c r="A43" s="50"/>
      <c r="B43" s="50"/>
      <c r="C43" s="50"/>
      <c r="D43" s="50"/>
      <c r="E43" s="50"/>
      <c r="F43" s="50"/>
    </row>
    <row r="44" spans="1:6" ht="15.75">
      <c r="A44" s="50"/>
      <c r="B44" s="50"/>
      <c r="C44" s="50"/>
      <c r="D44" s="50"/>
      <c r="E44" s="50"/>
      <c r="F44" s="50"/>
    </row>
    <row r="45" spans="1:6" ht="15.75">
      <c r="A45" s="50"/>
      <c r="B45" s="50"/>
      <c r="C45" s="50"/>
      <c r="D45" s="50"/>
      <c r="E45" s="50"/>
      <c r="F45" s="50"/>
    </row>
    <row r="46" spans="1:6" ht="15.75">
      <c r="A46" s="50"/>
      <c r="B46" s="50"/>
      <c r="C46" s="50"/>
      <c r="D46" s="50"/>
      <c r="E46" s="50"/>
      <c r="F46" s="50"/>
    </row>
    <row r="47" spans="1:6" ht="15.75">
      <c r="A47" s="50"/>
      <c r="B47" s="50"/>
      <c r="C47" s="50"/>
      <c r="D47" s="50"/>
      <c r="E47" s="50"/>
      <c r="F47" s="50"/>
    </row>
    <row r="48" spans="1:6" ht="15.75">
      <c r="A48" s="50"/>
      <c r="B48" s="50"/>
      <c r="C48" s="50"/>
      <c r="D48" s="50"/>
      <c r="E48" s="50"/>
      <c r="F48" s="50"/>
    </row>
    <row r="49" spans="1:6" ht="15.75">
      <c r="A49" s="50"/>
      <c r="B49" s="50"/>
      <c r="C49" s="50"/>
      <c r="D49" s="50"/>
      <c r="E49" s="50"/>
      <c r="F49" s="50"/>
    </row>
  </sheetData>
  <mergeCells count="15">
    <mergeCell ref="A39:C39"/>
    <mergeCell ref="A27:D27"/>
    <mergeCell ref="A32:C32"/>
    <mergeCell ref="A35:C35"/>
    <mergeCell ref="A36:C36"/>
    <mergeCell ref="A4:D4"/>
    <mergeCell ref="A5:D5"/>
    <mergeCell ref="A31:C31"/>
    <mergeCell ref="C8:C9"/>
    <mergeCell ref="D8:D9"/>
    <mergeCell ref="B17:D17"/>
    <mergeCell ref="B20:D20"/>
    <mergeCell ref="B10:D10"/>
    <mergeCell ref="B8:B9"/>
    <mergeCell ref="A8:A9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Header>&amp;C4. oldal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9.00390625" style="0" customWidth="1"/>
    <col min="2" max="2" width="30.421875" style="0" customWidth="1"/>
  </cols>
  <sheetData>
    <row r="1" ht="15.75">
      <c r="A1" s="60"/>
    </row>
    <row r="2" ht="15">
      <c r="A2" s="56"/>
    </row>
    <row r="3" ht="15.75">
      <c r="C3" s="78" t="s">
        <v>97</v>
      </c>
    </row>
    <row r="4" ht="15.75">
      <c r="A4" s="61"/>
    </row>
    <row r="5" spans="1:3" ht="18.75">
      <c r="A5" s="296" t="s">
        <v>98</v>
      </c>
      <c r="B5" s="296"/>
      <c r="C5" s="296"/>
    </row>
    <row r="6" spans="1:3" ht="15.75">
      <c r="A6" s="297" t="s">
        <v>281</v>
      </c>
      <c r="B6" s="297"/>
      <c r="C6" s="297"/>
    </row>
    <row r="7" ht="15">
      <c r="A7" s="56"/>
    </row>
    <row r="8" spans="3:17" ht="15.75">
      <c r="C8" s="74" t="s">
        <v>2</v>
      </c>
      <c r="Q8" s="59"/>
    </row>
    <row r="9" spans="1:3" ht="31.5">
      <c r="A9" s="91" t="s">
        <v>99</v>
      </c>
      <c r="B9" s="91" t="s">
        <v>100</v>
      </c>
      <c r="C9" s="91" t="s">
        <v>101</v>
      </c>
    </row>
    <row r="10" ht="15.75">
      <c r="A10" s="60" t="s">
        <v>102</v>
      </c>
    </row>
    <row r="11" spans="1:3" ht="15.75">
      <c r="A11" s="64"/>
      <c r="B11" s="64"/>
      <c r="C11" s="92"/>
    </row>
    <row r="12" spans="1:3" ht="15.75">
      <c r="A12" s="64"/>
      <c r="B12" s="64"/>
      <c r="C12" s="92"/>
    </row>
    <row r="13" spans="1:3" ht="15.75">
      <c r="A13" s="64"/>
      <c r="B13" s="64"/>
      <c r="C13" s="92"/>
    </row>
    <row r="14" spans="1:3" ht="15.75">
      <c r="A14" s="64" t="s">
        <v>275</v>
      </c>
      <c r="B14" s="64"/>
      <c r="C14" s="92"/>
    </row>
    <row r="15" spans="1:3" ht="15.75">
      <c r="A15" s="64"/>
      <c r="B15" s="64"/>
      <c r="C15" s="92"/>
    </row>
    <row r="16" spans="1:3" ht="15.75">
      <c r="A16" s="64"/>
      <c r="B16" s="64"/>
      <c r="C16" s="92"/>
    </row>
    <row r="17" spans="1:3" ht="15.75">
      <c r="A17" s="64"/>
      <c r="B17" s="64"/>
      <c r="C17" s="92"/>
    </row>
    <row r="18" spans="1:3" ht="15.75">
      <c r="A18" s="64"/>
      <c r="B18" s="64"/>
      <c r="C18" s="92"/>
    </row>
    <row r="19" spans="1:3" ht="15.75">
      <c r="A19" s="64" t="s">
        <v>64</v>
      </c>
      <c r="B19" s="64"/>
      <c r="C19" s="92">
        <f>SUM(C11:C18)</f>
        <v>0</v>
      </c>
    </row>
    <row r="20" spans="1:3" ht="15.75">
      <c r="A20" s="77" t="s">
        <v>103</v>
      </c>
      <c r="B20" s="96"/>
      <c r="C20" s="93"/>
    </row>
    <row r="21" spans="1:3" ht="15.75">
      <c r="A21" s="64"/>
      <c r="B21" s="64"/>
      <c r="C21" s="92"/>
    </row>
    <row r="22" spans="1:3" ht="15.75">
      <c r="A22" s="64"/>
      <c r="B22" s="64"/>
      <c r="C22" s="92"/>
    </row>
    <row r="23" spans="1:3" ht="15.75">
      <c r="A23" s="64" t="s">
        <v>276</v>
      </c>
      <c r="B23" s="64"/>
      <c r="C23" s="92"/>
    </row>
    <row r="24" spans="1:3" ht="15.75">
      <c r="A24" s="64"/>
      <c r="B24" s="64"/>
      <c r="C24" s="92"/>
    </row>
    <row r="25" spans="1:3" ht="15.75">
      <c r="A25" s="64" t="s">
        <v>64</v>
      </c>
      <c r="B25" s="64"/>
      <c r="C25" s="92">
        <f>SUM(C21:C24)</f>
        <v>0</v>
      </c>
    </row>
    <row r="26" spans="1:3" ht="15.75">
      <c r="A26" s="77" t="s">
        <v>104</v>
      </c>
      <c r="B26" s="96"/>
      <c r="C26" s="93"/>
    </row>
    <row r="27" spans="1:3" ht="15.75">
      <c r="A27" s="64"/>
      <c r="B27" s="64"/>
      <c r="C27" s="92"/>
    </row>
    <row r="28" spans="1:3" ht="15.75">
      <c r="A28" s="64" t="s">
        <v>277</v>
      </c>
      <c r="B28" s="64"/>
      <c r="C28" s="92"/>
    </row>
    <row r="29" spans="1:3" ht="15.75">
      <c r="A29" s="64"/>
      <c r="B29" s="64"/>
      <c r="C29" s="92"/>
    </row>
    <row r="30" spans="1:3" ht="15.75">
      <c r="A30" s="64"/>
      <c r="B30" s="64"/>
      <c r="C30" s="92"/>
    </row>
    <row r="31" spans="1:3" ht="15.75">
      <c r="A31" s="64"/>
      <c r="B31" s="64"/>
      <c r="C31" s="92"/>
    </row>
    <row r="32" spans="1:3" ht="15.75">
      <c r="A32" s="64" t="s">
        <v>64</v>
      </c>
      <c r="B32" s="64"/>
      <c r="C32" s="92">
        <f>SUM(C27:C31)</f>
        <v>0</v>
      </c>
    </row>
    <row r="33" spans="1:3" ht="15.75">
      <c r="A33" s="77" t="s">
        <v>105</v>
      </c>
      <c r="B33" s="96"/>
      <c r="C33" s="93"/>
    </row>
    <row r="34" spans="1:3" ht="15.75">
      <c r="A34" s="64"/>
      <c r="B34" s="64"/>
      <c r="C34" s="92"/>
    </row>
    <row r="35" spans="1:3" ht="15.75">
      <c r="A35" s="64"/>
      <c r="B35" s="64"/>
      <c r="C35" s="92"/>
    </row>
    <row r="36" spans="1:3" ht="15.75">
      <c r="A36" s="64"/>
      <c r="B36" s="64"/>
      <c r="C36" s="92"/>
    </row>
    <row r="37" spans="1:3" ht="15.75">
      <c r="A37" s="64"/>
      <c r="B37" s="64"/>
      <c r="C37" s="92"/>
    </row>
    <row r="38" spans="1:3" ht="15.75">
      <c r="A38" s="64" t="s">
        <v>64</v>
      </c>
      <c r="B38" s="64"/>
      <c r="C38" s="92">
        <f>SUM(C34:C37)</f>
        <v>0</v>
      </c>
    </row>
    <row r="39" spans="1:3" ht="15">
      <c r="A39" s="56"/>
      <c r="C39" s="93"/>
    </row>
    <row r="40" spans="1:3" ht="15.75">
      <c r="A40" s="293" t="s">
        <v>108</v>
      </c>
      <c r="B40" s="293"/>
      <c r="C40" s="94"/>
    </row>
    <row r="41" spans="1:3" ht="15.75">
      <c r="A41" s="294" t="s">
        <v>106</v>
      </c>
      <c r="B41" s="294"/>
      <c r="C41" s="94"/>
    </row>
    <row r="42" spans="1:3" ht="15.75">
      <c r="A42" s="295" t="s">
        <v>107</v>
      </c>
      <c r="B42" s="295"/>
      <c r="C42" s="95">
        <f>+C41+C40</f>
        <v>0</v>
      </c>
    </row>
  </sheetData>
  <mergeCells count="5">
    <mergeCell ref="A40:B40"/>
    <mergeCell ref="A41:B41"/>
    <mergeCell ref="A42:B42"/>
    <mergeCell ref="A5:C5"/>
    <mergeCell ref="A6:C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&amp;C5. oldal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showGridLines="0" workbookViewId="0" topLeftCell="A20">
      <selection activeCell="A32" sqref="A32:IV33"/>
    </sheetView>
  </sheetViews>
  <sheetFormatPr defaultColWidth="9.140625" defaultRowHeight="12.75"/>
  <cols>
    <col min="1" max="1" width="24.8515625" style="0" customWidth="1"/>
    <col min="2" max="2" width="42.00390625" style="0" customWidth="1"/>
    <col min="3" max="3" width="14.8515625" style="0" customWidth="1"/>
  </cols>
  <sheetData>
    <row r="1" ht="15.75">
      <c r="A1" s="60"/>
    </row>
    <row r="2" ht="14.25">
      <c r="A2" s="206" t="s">
        <v>338</v>
      </c>
    </row>
    <row r="3" ht="15.75">
      <c r="C3" s="78" t="s">
        <v>110</v>
      </c>
    </row>
    <row r="4" ht="15.75">
      <c r="A4" s="61"/>
    </row>
    <row r="5" spans="1:3" ht="18.75">
      <c r="A5" s="296" t="s">
        <v>109</v>
      </c>
      <c r="B5" s="296"/>
      <c r="C5" s="296"/>
    </row>
    <row r="6" spans="1:3" ht="15.75">
      <c r="A6" s="297" t="s">
        <v>281</v>
      </c>
      <c r="B6" s="297"/>
      <c r="C6" s="297"/>
    </row>
    <row r="7" ht="15">
      <c r="A7" s="56"/>
    </row>
    <row r="8" spans="3:17" ht="15.75">
      <c r="C8" s="74" t="s">
        <v>2</v>
      </c>
      <c r="Q8" s="59"/>
    </row>
    <row r="9" spans="1:3" ht="63">
      <c r="A9" s="91" t="s">
        <v>111</v>
      </c>
      <c r="B9" s="91" t="s">
        <v>112</v>
      </c>
      <c r="C9" s="91" t="s">
        <v>101</v>
      </c>
    </row>
    <row r="10" ht="15.75">
      <c r="A10" s="60" t="s">
        <v>113</v>
      </c>
    </row>
    <row r="11" ht="15.75">
      <c r="A11" s="60"/>
    </row>
    <row r="12" spans="1:3" ht="15.75" customHeight="1">
      <c r="A12" s="64"/>
      <c r="B12" s="64"/>
      <c r="C12" s="92"/>
    </row>
    <row r="13" spans="1:3" ht="15.75" customHeight="1">
      <c r="A13" s="64" t="s">
        <v>350</v>
      </c>
      <c r="B13" s="64"/>
      <c r="C13" s="92"/>
    </row>
    <row r="14" spans="1:3" ht="15.75" customHeight="1">
      <c r="A14" s="64"/>
      <c r="B14" s="64"/>
      <c r="C14" s="92"/>
    </row>
    <row r="15" spans="1:3" ht="15.75" customHeight="1">
      <c r="A15" s="64"/>
      <c r="B15" s="64"/>
      <c r="C15" s="92"/>
    </row>
    <row r="16" spans="1:3" ht="15.75" customHeight="1">
      <c r="A16" s="64"/>
      <c r="B16" s="64"/>
      <c r="C16" s="92"/>
    </row>
    <row r="17" spans="1:3" ht="15.75" customHeight="1">
      <c r="A17" s="64" t="s">
        <v>64</v>
      </c>
      <c r="B17" s="64"/>
      <c r="C17" s="92"/>
    </row>
    <row r="18" spans="1:3" ht="15.75" customHeight="1">
      <c r="A18" s="204"/>
      <c r="B18" s="204"/>
      <c r="C18" s="205"/>
    </row>
    <row r="19" spans="1:3" ht="15.75" customHeight="1">
      <c r="A19" s="204"/>
      <c r="B19" s="204"/>
      <c r="C19" s="205"/>
    </row>
    <row r="20" spans="1:3" ht="15.75">
      <c r="A20" s="77" t="s">
        <v>114</v>
      </c>
      <c r="B20" s="96"/>
      <c r="C20" s="93"/>
    </row>
    <row r="21" spans="1:4" ht="15.75" customHeight="1">
      <c r="A21" s="64" t="s">
        <v>270</v>
      </c>
      <c r="B21" s="64" t="s">
        <v>264</v>
      </c>
      <c r="C21" s="92">
        <v>50</v>
      </c>
      <c r="D21" t="s">
        <v>301</v>
      </c>
    </row>
    <row r="22" spans="1:4" ht="15.75" customHeight="1">
      <c r="A22" s="64" t="s">
        <v>265</v>
      </c>
      <c r="B22" s="64" t="s">
        <v>304</v>
      </c>
      <c r="C22" s="92">
        <v>4810</v>
      </c>
      <c r="D22" t="s">
        <v>301</v>
      </c>
    </row>
    <row r="23" spans="1:4" ht="15.75" customHeight="1">
      <c r="A23" s="64" t="s">
        <v>265</v>
      </c>
      <c r="B23" s="64" t="s">
        <v>300</v>
      </c>
      <c r="C23" s="92">
        <v>15416</v>
      </c>
      <c r="D23" t="s">
        <v>301</v>
      </c>
    </row>
    <row r="24" spans="1:3" ht="15.75" customHeight="1">
      <c r="A24" s="64" t="s">
        <v>265</v>
      </c>
      <c r="B24" s="64" t="s">
        <v>312</v>
      </c>
      <c r="C24" s="92">
        <v>20</v>
      </c>
    </row>
    <row r="25" spans="1:3" ht="15.75" customHeight="1">
      <c r="A25" s="64" t="s">
        <v>305</v>
      </c>
      <c r="B25" s="64" t="s">
        <v>266</v>
      </c>
      <c r="C25" s="92">
        <v>3784</v>
      </c>
    </row>
    <row r="26" spans="1:3" ht="15.75" customHeight="1">
      <c r="A26" s="64" t="s">
        <v>305</v>
      </c>
      <c r="B26" s="64" t="s">
        <v>267</v>
      </c>
      <c r="C26" s="92">
        <v>11</v>
      </c>
    </row>
    <row r="27" spans="1:3" ht="15.75" customHeight="1">
      <c r="A27" s="64" t="s">
        <v>268</v>
      </c>
      <c r="B27" s="64" t="s">
        <v>269</v>
      </c>
      <c r="C27" s="92">
        <v>6264</v>
      </c>
    </row>
    <row r="28" spans="1:4" ht="15.75" customHeight="1">
      <c r="A28" s="64" t="s">
        <v>296</v>
      </c>
      <c r="B28" s="64" t="s">
        <v>297</v>
      </c>
      <c r="C28" s="92">
        <v>1215</v>
      </c>
      <c r="D28" t="s">
        <v>301</v>
      </c>
    </row>
    <row r="29" spans="1:4" ht="15.75">
      <c r="A29" s="64" t="s">
        <v>298</v>
      </c>
      <c r="B29" s="64" t="s">
        <v>299</v>
      </c>
      <c r="C29" s="92">
        <v>80</v>
      </c>
      <c r="D29" t="s">
        <v>301</v>
      </c>
    </row>
    <row r="30" spans="1:3" ht="15.75" customHeight="1">
      <c r="A30" s="64" t="s">
        <v>64</v>
      </c>
      <c r="B30" s="64"/>
      <c r="C30" s="92">
        <f>SUM(C21:C29)</f>
        <v>31650</v>
      </c>
    </row>
    <row r="31" spans="1:3" ht="15.75" customHeight="1">
      <c r="A31" s="204"/>
      <c r="B31" s="204"/>
      <c r="C31" s="205"/>
    </row>
    <row r="32" spans="1:3" ht="15.75" customHeight="1">
      <c r="A32" s="204"/>
      <c r="B32" s="204"/>
      <c r="C32" s="205"/>
    </row>
    <row r="33" spans="1:3" ht="15.75" customHeight="1">
      <c r="A33" s="204"/>
      <c r="B33" s="204"/>
      <c r="C33" s="205"/>
    </row>
    <row r="34" spans="1:3" ht="15.75" customHeight="1">
      <c r="A34" s="204"/>
      <c r="B34" s="204"/>
      <c r="C34" s="205"/>
    </row>
    <row r="35" spans="1:3" ht="15.75" customHeight="1">
      <c r="A35" s="77" t="s">
        <v>115</v>
      </c>
      <c r="B35" s="96"/>
      <c r="C35" s="93"/>
    </row>
    <row r="36" spans="1:3" ht="15.75" customHeight="1">
      <c r="A36" s="64"/>
      <c r="B36" s="64"/>
      <c r="C36" s="92"/>
    </row>
    <row r="37" spans="1:3" ht="15.75" customHeight="1">
      <c r="A37" s="64" t="s">
        <v>351</v>
      </c>
      <c r="B37" s="64"/>
      <c r="C37" s="92"/>
    </row>
    <row r="38" spans="1:3" ht="15.75" customHeight="1">
      <c r="A38" s="64"/>
      <c r="B38" s="64"/>
      <c r="C38" s="92"/>
    </row>
    <row r="39" spans="1:3" ht="15.75" customHeight="1">
      <c r="A39" s="64" t="s">
        <v>64</v>
      </c>
      <c r="B39" s="64"/>
      <c r="C39" s="92"/>
    </row>
    <row r="40" spans="1:3" ht="15.75" customHeight="1">
      <c r="A40" s="204"/>
      <c r="B40" s="204"/>
      <c r="C40" s="205"/>
    </row>
    <row r="41" spans="1:3" ht="15.75" customHeight="1">
      <c r="A41" s="204"/>
      <c r="B41" s="204"/>
      <c r="C41" s="205"/>
    </row>
    <row r="42" spans="1:3" ht="15.75" customHeight="1">
      <c r="A42" s="204"/>
      <c r="B42" s="204"/>
      <c r="C42" s="205"/>
    </row>
    <row r="43" spans="1:3" ht="15.75" customHeight="1">
      <c r="A43" s="204"/>
      <c r="B43" s="204"/>
      <c r="C43" s="205"/>
    </row>
    <row r="44" spans="1:3" ht="15.75" customHeight="1">
      <c r="A44" s="77" t="s">
        <v>116</v>
      </c>
      <c r="B44" s="96"/>
      <c r="C44" s="93"/>
    </row>
    <row r="45" spans="1:3" ht="15.75" customHeight="1">
      <c r="A45" s="64" t="s">
        <v>306</v>
      </c>
      <c r="B45" s="64" t="s">
        <v>307</v>
      </c>
      <c r="C45" s="92">
        <v>1700</v>
      </c>
    </row>
    <row r="46" spans="1:3" ht="15.75" customHeight="1">
      <c r="A46" s="64" t="s">
        <v>310</v>
      </c>
      <c r="B46" s="64" t="s">
        <v>311</v>
      </c>
      <c r="C46" s="92">
        <v>1500</v>
      </c>
    </row>
    <row r="47" spans="1:3" ht="15.75">
      <c r="A47" s="64" t="s">
        <v>308</v>
      </c>
      <c r="B47" s="64" t="s">
        <v>309</v>
      </c>
      <c r="C47" s="92">
        <v>12313</v>
      </c>
    </row>
    <row r="48" spans="1:3" ht="15.75">
      <c r="A48" s="64" t="s">
        <v>302</v>
      </c>
      <c r="B48" s="64" t="s">
        <v>303</v>
      </c>
      <c r="C48" s="92">
        <v>250</v>
      </c>
    </row>
    <row r="49" spans="1:3" ht="15.75">
      <c r="A49" s="64" t="s">
        <v>64</v>
      </c>
      <c r="B49" s="64"/>
      <c r="C49" s="92">
        <f>SUM(C45:C48)</f>
        <v>15763</v>
      </c>
    </row>
    <row r="50" spans="1:3" ht="15.75">
      <c r="A50" s="204"/>
      <c r="B50" s="204"/>
      <c r="C50" s="205"/>
    </row>
    <row r="51" spans="1:3" ht="15.75">
      <c r="A51" s="204"/>
      <c r="B51" s="204"/>
      <c r="C51" s="205"/>
    </row>
    <row r="52" spans="1:3" ht="15">
      <c r="A52" s="56"/>
      <c r="C52" s="93"/>
    </row>
    <row r="53" spans="1:3" ht="15.75">
      <c r="A53" s="293" t="s">
        <v>118</v>
      </c>
      <c r="B53" s="293"/>
      <c r="C53" s="95">
        <v>31650</v>
      </c>
    </row>
    <row r="54" spans="1:3" ht="15.75" customHeight="1">
      <c r="A54" s="293" t="s">
        <v>119</v>
      </c>
      <c r="B54" s="293"/>
      <c r="C54" s="95">
        <v>15763</v>
      </c>
    </row>
    <row r="55" spans="1:3" ht="15.75">
      <c r="A55" s="295" t="s">
        <v>117</v>
      </c>
      <c r="B55" s="295"/>
      <c r="C55" s="95">
        <f>+C49+C30+C39+C17</f>
        <v>47413</v>
      </c>
    </row>
  </sheetData>
  <mergeCells count="5">
    <mergeCell ref="A53:B53"/>
    <mergeCell ref="A54:B54"/>
    <mergeCell ref="A55:B55"/>
    <mergeCell ref="A5:C5"/>
    <mergeCell ref="A6:C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&amp;C6.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showGridLines="0" workbookViewId="0" topLeftCell="A27">
      <selection activeCell="A38" sqref="A38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5" width="10.28125" style="0" customWidth="1"/>
  </cols>
  <sheetData>
    <row r="1" spans="1:6" ht="15.75">
      <c r="A1" s="68"/>
      <c r="B1" s="68"/>
      <c r="C1" s="68"/>
      <c r="D1" s="68"/>
      <c r="E1" s="68"/>
      <c r="F1" s="74" t="s">
        <v>134</v>
      </c>
    </row>
    <row r="2" spans="1:6" ht="15.75">
      <c r="A2" s="50"/>
      <c r="B2" s="68"/>
      <c r="C2" s="68"/>
      <c r="D2" s="68"/>
      <c r="E2" s="68"/>
      <c r="F2" s="68"/>
    </row>
    <row r="3" spans="1:6" ht="18.75">
      <c r="A3" s="272" t="s">
        <v>120</v>
      </c>
      <c r="B3" s="272"/>
      <c r="C3" s="272"/>
      <c r="D3" s="272"/>
      <c r="E3" s="272"/>
      <c r="F3" s="272"/>
    </row>
    <row r="4" spans="1:6" ht="15.75">
      <c r="A4" s="50"/>
      <c r="B4" s="50"/>
      <c r="C4" s="50"/>
      <c r="D4" s="50"/>
      <c r="E4" s="50"/>
      <c r="F4" s="50"/>
    </row>
    <row r="5" spans="1:6" ht="15.75">
      <c r="A5" s="97" t="s">
        <v>2</v>
      </c>
      <c r="B5" s="50"/>
      <c r="C5" s="50"/>
      <c r="D5" s="50"/>
      <c r="E5" s="50"/>
      <c r="F5" s="50"/>
    </row>
    <row r="6" spans="1:6" ht="31.5">
      <c r="A6" s="311" t="s">
        <v>121</v>
      </c>
      <c r="B6" s="311"/>
      <c r="C6" s="311"/>
      <c r="D6" s="311"/>
      <c r="E6" s="98" t="s">
        <v>122</v>
      </c>
      <c r="F6" s="50"/>
    </row>
    <row r="7" spans="1:6" ht="15.75">
      <c r="A7" s="299"/>
      <c r="B7" s="299"/>
      <c r="C7" s="299"/>
      <c r="D7" s="299"/>
      <c r="E7" s="75"/>
      <c r="F7" s="50"/>
    </row>
    <row r="8" spans="1:6" ht="15.75">
      <c r="A8" s="299" t="s">
        <v>278</v>
      </c>
      <c r="B8" s="299"/>
      <c r="C8" s="299"/>
      <c r="D8" s="299"/>
      <c r="E8" s="75"/>
      <c r="F8" s="50"/>
    </row>
    <row r="9" spans="1:6" ht="15.75">
      <c r="A9" s="299"/>
      <c r="B9" s="299"/>
      <c r="C9" s="299"/>
      <c r="D9" s="299"/>
      <c r="E9" s="75"/>
      <c r="F9" s="50"/>
    </row>
    <row r="10" spans="1:6" ht="15.75">
      <c r="A10" s="299"/>
      <c r="B10" s="299"/>
      <c r="C10" s="299"/>
      <c r="D10" s="299"/>
      <c r="E10" s="75"/>
      <c r="F10" s="50"/>
    </row>
    <row r="11" spans="1:6" ht="15.75">
      <c r="A11" s="299"/>
      <c r="B11" s="299"/>
      <c r="C11" s="299"/>
      <c r="D11" s="299"/>
      <c r="E11" s="75"/>
      <c r="F11" s="50"/>
    </row>
    <row r="12" spans="1:6" ht="15.75">
      <c r="A12" s="298" t="s">
        <v>64</v>
      </c>
      <c r="B12" s="298"/>
      <c r="C12" s="298"/>
      <c r="D12" s="298"/>
      <c r="E12" s="75"/>
      <c r="F12" s="50"/>
    </row>
    <row r="13" spans="1:6" ht="15.75">
      <c r="A13" s="50"/>
      <c r="B13" s="50"/>
      <c r="C13" s="50"/>
      <c r="D13" s="50"/>
      <c r="E13" s="50"/>
      <c r="F13" s="50"/>
    </row>
    <row r="14" spans="1:6" ht="15.75">
      <c r="A14" s="82"/>
      <c r="B14" s="50"/>
      <c r="C14" s="50"/>
      <c r="D14" s="50"/>
      <c r="E14" s="50"/>
      <c r="F14" s="50"/>
    </row>
    <row r="15" spans="1:6" ht="15.75">
      <c r="A15" s="50"/>
      <c r="B15" s="50"/>
      <c r="C15" s="50"/>
      <c r="D15" s="50"/>
      <c r="E15" s="50"/>
      <c r="F15" s="74" t="s">
        <v>123</v>
      </c>
    </row>
    <row r="16" spans="1:6" ht="15.75">
      <c r="A16" s="51"/>
      <c r="B16" s="68"/>
      <c r="C16" s="68"/>
      <c r="D16" s="68"/>
      <c r="E16" s="68"/>
      <c r="F16" s="68"/>
    </row>
    <row r="17" spans="1:6" ht="18.75">
      <c r="A17" s="272" t="s">
        <v>124</v>
      </c>
      <c r="B17" s="272"/>
      <c r="C17" s="272"/>
      <c r="D17" s="272"/>
      <c r="E17" s="272"/>
      <c r="F17" s="272"/>
    </row>
    <row r="18" spans="1:6" ht="15.75">
      <c r="A18" s="307" t="s">
        <v>125</v>
      </c>
      <c r="B18" s="307"/>
      <c r="C18" s="307"/>
      <c r="D18" s="307"/>
      <c r="E18" s="307"/>
      <c r="F18" s="307"/>
    </row>
    <row r="19" spans="1:6" ht="15.75">
      <c r="A19" s="97"/>
      <c r="B19" s="50"/>
      <c r="C19" s="50"/>
      <c r="D19" s="50"/>
      <c r="E19" s="50" t="s">
        <v>2</v>
      </c>
      <c r="F19" s="50"/>
    </row>
    <row r="20" spans="1:6" ht="15.75">
      <c r="A20" s="308" t="s">
        <v>126</v>
      </c>
      <c r="B20" s="299" t="s">
        <v>127</v>
      </c>
      <c r="C20" s="300" t="s">
        <v>128</v>
      </c>
      <c r="D20" s="300"/>
      <c r="E20" s="300"/>
      <c r="F20" s="50"/>
    </row>
    <row r="21" spans="1:6" ht="47.25">
      <c r="A21" s="309"/>
      <c r="B21" s="299"/>
      <c r="C21" s="70" t="s">
        <v>219</v>
      </c>
      <c r="D21" s="70" t="s">
        <v>220</v>
      </c>
      <c r="E21" s="70" t="s">
        <v>221</v>
      </c>
      <c r="F21" s="50"/>
    </row>
    <row r="22" spans="1:6" ht="15.75">
      <c r="A22" s="87"/>
      <c r="B22" s="75"/>
      <c r="C22" s="75"/>
      <c r="D22" s="75"/>
      <c r="E22" s="75"/>
      <c r="F22" s="50"/>
    </row>
    <row r="23" spans="1:6" ht="15.75">
      <c r="A23" s="87"/>
      <c r="B23" s="75"/>
      <c r="C23" s="75"/>
      <c r="D23" s="75"/>
      <c r="E23" s="75"/>
      <c r="F23" s="50"/>
    </row>
    <row r="24" spans="1:6" ht="15.75">
      <c r="A24" s="70" t="s">
        <v>278</v>
      </c>
      <c r="B24" s="75"/>
      <c r="C24" s="75"/>
      <c r="D24" s="75"/>
      <c r="E24" s="75"/>
      <c r="F24" s="50"/>
    </row>
    <row r="25" spans="1:6" ht="15.75">
      <c r="A25" s="87"/>
      <c r="B25" s="75"/>
      <c r="C25" s="75"/>
      <c r="D25" s="75"/>
      <c r="E25" s="75"/>
      <c r="F25" s="50"/>
    </row>
    <row r="26" spans="1:6" ht="15.75">
      <c r="A26" s="87" t="s">
        <v>12</v>
      </c>
      <c r="B26" s="75"/>
      <c r="C26" s="75"/>
      <c r="D26" s="75"/>
      <c r="E26" s="75"/>
      <c r="F26" s="50"/>
    </row>
    <row r="27" spans="1:6" ht="15.75">
      <c r="A27" s="50"/>
      <c r="B27" s="50"/>
      <c r="C27" s="50"/>
      <c r="D27" s="50"/>
      <c r="E27" s="50"/>
      <c r="F27" s="50"/>
    </row>
    <row r="28" spans="1:6" ht="15.75">
      <c r="A28" s="50"/>
      <c r="B28" s="50"/>
      <c r="C28" s="50"/>
      <c r="D28" s="50"/>
      <c r="E28" s="50"/>
      <c r="F28" s="50"/>
    </row>
    <row r="29" spans="1:6" ht="15.75">
      <c r="A29" s="50"/>
      <c r="B29" s="50"/>
      <c r="C29" s="50"/>
      <c r="D29" s="50"/>
      <c r="E29" s="50"/>
      <c r="F29" s="74" t="s">
        <v>129</v>
      </c>
    </row>
    <row r="30" spans="1:6" ht="15.75">
      <c r="A30" s="66"/>
      <c r="B30" s="50"/>
      <c r="C30" s="50"/>
      <c r="D30" s="50"/>
      <c r="E30" s="50"/>
      <c r="F30" s="50"/>
    </row>
    <row r="31" spans="1:6" ht="18.75">
      <c r="A31" s="272" t="s">
        <v>130</v>
      </c>
      <c r="B31" s="272"/>
      <c r="C31" s="272"/>
      <c r="D31" s="272"/>
      <c r="E31" s="272"/>
      <c r="F31" s="272"/>
    </row>
    <row r="32" spans="1:6" ht="15.75">
      <c r="A32" s="307" t="s">
        <v>212</v>
      </c>
      <c r="B32" s="307"/>
      <c r="C32" s="307"/>
      <c r="D32" s="307"/>
      <c r="E32" s="307"/>
      <c r="F32" s="307"/>
    </row>
    <row r="33" spans="1:6" ht="15.75">
      <c r="A33" s="82"/>
      <c r="B33" s="68"/>
      <c r="C33" s="68"/>
      <c r="D33" s="68"/>
      <c r="E33" s="68"/>
      <c r="F33" s="68"/>
    </row>
    <row r="34" spans="1:6" ht="12.75" customHeight="1">
      <c r="A34" s="308" t="s">
        <v>135</v>
      </c>
      <c r="B34" s="299" t="s">
        <v>131</v>
      </c>
      <c r="C34" s="299" t="s">
        <v>132</v>
      </c>
      <c r="D34" s="301" t="s">
        <v>128</v>
      </c>
      <c r="E34" s="302"/>
      <c r="F34" s="303"/>
    </row>
    <row r="35" spans="1:6" ht="12.75" customHeight="1">
      <c r="A35" s="310"/>
      <c r="B35" s="299"/>
      <c r="C35" s="299"/>
      <c r="D35" s="304"/>
      <c r="E35" s="305"/>
      <c r="F35" s="306"/>
    </row>
    <row r="36" spans="1:6" ht="47.25">
      <c r="A36" s="309"/>
      <c r="B36" s="299"/>
      <c r="C36" s="299"/>
      <c r="D36" s="70" t="s">
        <v>216</v>
      </c>
      <c r="E36" s="70" t="s">
        <v>217</v>
      </c>
      <c r="F36" s="70" t="s">
        <v>218</v>
      </c>
    </row>
    <row r="37" spans="1:6" ht="15.75">
      <c r="A37" s="87"/>
      <c r="B37" s="75"/>
      <c r="C37" s="75"/>
      <c r="D37" s="75"/>
      <c r="E37" s="75"/>
      <c r="F37" s="75"/>
    </row>
    <row r="38" spans="1:6" ht="15.75">
      <c r="A38" s="70" t="s">
        <v>279</v>
      </c>
      <c r="B38" s="75"/>
      <c r="C38" s="75"/>
      <c r="D38" s="75"/>
      <c r="E38" s="75"/>
      <c r="F38" s="75"/>
    </row>
    <row r="39" spans="1:6" ht="15.75">
      <c r="A39" s="87"/>
      <c r="B39" s="75"/>
      <c r="C39" s="75"/>
      <c r="D39" s="75"/>
      <c r="E39" s="75"/>
      <c r="F39" s="75"/>
    </row>
    <row r="40" spans="1:6" ht="15.75">
      <c r="A40" s="87"/>
      <c r="B40" s="75"/>
      <c r="C40" s="75"/>
      <c r="D40" s="75"/>
      <c r="E40" s="75"/>
      <c r="F40" s="75"/>
    </row>
    <row r="41" spans="1:6" ht="15.75">
      <c r="A41" s="87" t="s">
        <v>12</v>
      </c>
      <c r="B41" s="75">
        <f>SUM(B37:B40)</f>
        <v>0</v>
      </c>
      <c r="C41" s="75">
        <f>SUM(C37:C40)</f>
        <v>0</v>
      </c>
      <c r="D41" s="75">
        <f>SUM(D37:D40)</f>
        <v>0</v>
      </c>
      <c r="E41" s="75">
        <f>SUM(E37:E40)</f>
        <v>0</v>
      </c>
      <c r="F41" s="75">
        <f>SUM(F37:F40)</f>
        <v>0</v>
      </c>
    </row>
    <row r="42" spans="1:6" ht="15.75">
      <c r="A42" s="139" t="s">
        <v>133</v>
      </c>
      <c r="B42" s="139"/>
      <c r="C42" s="139"/>
      <c r="D42" s="139"/>
      <c r="E42" s="139"/>
      <c r="F42" s="139"/>
    </row>
    <row r="43" spans="1:6" ht="12.75">
      <c r="A43" s="68"/>
      <c r="B43" s="68"/>
      <c r="C43" s="68"/>
      <c r="D43" s="68"/>
      <c r="E43" s="68"/>
      <c r="F43" s="68"/>
    </row>
    <row r="44" spans="1:6" ht="12.75">
      <c r="A44" s="68"/>
      <c r="B44" s="68"/>
      <c r="C44" s="68"/>
      <c r="D44" s="68"/>
      <c r="E44" s="68"/>
      <c r="F44" s="68"/>
    </row>
  </sheetData>
  <mergeCells count="19">
    <mergeCell ref="A3:F3"/>
    <mergeCell ref="A17:F17"/>
    <mergeCell ref="A18:F18"/>
    <mergeCell ref="A31:F31"/>
    <mergeCell ref="A6:D6"/>
    <mergeCell ref="A7:D7"/>
    <mergeCell ref="A8:D8"/>
    <mergeCell ref="A9:D9"/>
    <mergeCell ref="A10:D10"/>
    <mergeCell ref="A11:D11"/>
    <mergeCell ref="A12:D12"/>
    <mergeCell ref="B20:B21"/>
    <mergeCell ref="C20:E20"/>
    <mergeCell ref="D34:F35"/>
    <mergeCell ref="A32:F32"/>
    <mergeCell ref="A20:A21"/>
    <mergeCell ref="A34:A36"/>
    <mergeCell ref="B34:B36"/>
    <mergeCell ref="C34:C36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  <headerFooter alignWithMargins="0">
    <oddHeader>&amp;C7.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87"/>
  <sheetViews>
    <sheetView showGridLines="0" workbookViewId="0" topLeftCell="A50">
      <selection activeCell="B63" sqref="B63"/>
    </sheetView>
  </sheetViews>
  <sheetFormatPr defaultColWidth="9.140625" defaultRowHeight="12.75"/>
  <cols>
    <col min="1" max="1" width="62.00390625" style="0" customWidth="1"/>
    <col min="2" max="2" width="12.7109375" style="0" customWidth="1"/>
  </cols>
  <sheetData>
    <row r="1" ht="15.75">
      <c r="A1" s="57"/>
    </row>
    <row r="2" spans="1:2" ht="15.75">
      <c r="A2" s="314" t="s">
        <v>136</v>
      </c>
      <c r="B2" s="314"/>
    </row>
    <row r="3" ht="15.75">
      <c r="A3" s="57"/>
    </row>
    <row r="4" spans="1:2" ht="18.75" customHeight="1">
      <c r="A4" s="315" t="s">
        <v>137</v>
      </c>
      <c r="B4" s="315"/>
    </row>
    <row r="5" spans="1:2" ht="18.75" customHeight="1">
      <c r="A5" s="315"/>
      <c r="B5" s="315"/>
    </row>
    <row r="6" ht="15.75">
      <c r="A6" s="57"/>
    </row>
    <row r="7" spans="1:2" ht="15.75">
      <c r="A7" s="63"/>
      <c r="B7" s="101" t="s">
        <v>146</v>
      </c>
    </row>
    <row r="8" spans="1:2" ht="15.75">
      <c r="A8" s="63" t="s">
        <v>138</v>
      </c>
      <c r="B8" s="92">
        <v>3358</v>
      </c>
    </row>
    <row r="9" spans="1:2" ht="15.75">
      <c r="A9" s="63" t="s">
        <v>316</v>
      </c>
      <c r="B9" s="92">
        <v>6902</v>
      </c>
    </row>
    <row r="10" spans="1:2" ht="15.75">
      <c r="A10" s="63" t="s">
        <v>317</v>
      </c>
      <c r="B10" s="92">
        <v>3</v>
      </c>
    </row>
    <row r="11" spans="1:2" ht="15.75">
      <c r="A11" s="63" t="s">
        <v>318</v>
      </c>
      <c r="B11" s="92">
        <v>13418</v>
      </c>
    </row>
    <row r="12" spans="1:2" ht="15.75">
      <c r="A12" s="99" t="s">
        <v>66</v>
      </c>
      <c r="B12" s="102"/>
    </row>
    <row r="13" spans="1:2" ht="15.75">
      <c r="A13" s="63" t="s">
        <v>319</v>
      </c>
      <c r="B13" s="92">
        <v>7183</v>
      </c>
    </row>
    <row r="14" spans="1:2" ht="15.75">
      <c r="A14" s="63" t="s">
        <v>320</v>
      </c>
      <c r="B14" s="92">
        <v>6235</v>
      </c>
    </row>
    <row r="15" spans="1:2" ht="15.75">
      <c r="A15" s="313" t="s">
        <v>139</v>
      </c>
      <c r="B15" s="313"/>
    </row>
    <row r="16" spans="1:2" ht="15.75">
      <c r="A16" s="203"/>
      <c r="B16" s="203"/>
    </row>
    <row r="17" spans="1:2" ht="15.75">
      <c r="A17" s="203"/>
      <c r="B17" s="203"/>
    </row>
    <row r="18" spans="1:2" ht="15.75">
      <c r="A18" s="203"/>
      <c r="B18" s="203"/>
    </row>
    <row r="19" spans="1:2" ht="15.75">
      <c r="A19" s="203"/>
      <c r="B19" s="203"/>
    </row>
    <row r="20" spans="1:2" ht="15.75">
      <c r="A20" s="203"/>
      <c r="B20" s="203"/>
    </row>
    <row r="21" spans="1:2" ht="15.75">
      <c r="A21" s="203"/>
      <c r="B21" s="203"/>
    </row>
    <row r="22" spans="1:2" ht="15.75">
      <c r="A22" s="203"/>
      <c r="B22" s="203"/>
    </row>
    <row r="23" spans="1:2" ht="15.75">
      <c r="A23" s="203"/>
      <c r="B23" s="203"/>
    </row>
    <row r="24" spans="1:2" ht="15.75">
      <c r="A24" s="203"/>
      <c r="B24" s="203"/>
    </row>
    <row r="25" spans="1:2" ht="15.75">
      <c r="A25" s="203"/>
      <c r="B25" s="203"/>
    </row>
    <row r="26" spans="1:2" ht="15.75">
      <c r="A26" s="203"/>
      <c r="B26" s="203"/>
    </row>
    <row r="27" spans="1:2" ht="15.75">
      <c r="A27" s="203"/>
      <c r="B27" s="203"/>
    </row>
    <row r="28" spans="1:2" ht="15.75">
      <c r="A28" s="203"/>
      <c r="B28" s="203"/>
    </row>
    <row r="29" spans="1:2" ht="15.75">
      <c r="A29" s="203"/>
      <c r="B29" s="203"/>
    </row>
    <row r="30" spans="1:2" ht="15.75">
      <c r="A30" s="203"/>
      <c r="B30" s="203"/>
    </row>
    <row r="31" spans="1:2" ht="15.75">
      <c r="A31" s="203"/>
      <c r="B31" s="203"/>
    </row>
    <row r="32" spans="1:2" ht="15.75">
      <c r="A32" s="203"/>
      <c r="B32" s="203"/>
    </row>
    <row r="33" spans="1:2" ht="15.75">
      <c r="A33" s="203"/>
      <c r="B33" s="203"/>
    </row>
    <row r="34" spans="1:2" ht="15.75">
      <c r="A34" s="203"/>
      <c r="B34" s="203"/>
    </row>
    <row r="35" spans="1:2" ht="15.75">
      <c r="A35" s="203"/>
      <c r="B35" s="203"/>
    </row>
    <row r="36" spans="1:2" ht="15.75">
      <c r="A36" s="203"/>
      <c r="B36" s="203"/>
    </row>
    <row r="37" spans="1:2" ht="15.75">
      <c r="A37" s="203"/>
      <c r="B37" s="203"/>
    </row>
    <row r="38" spans="1:2" ht="15.75">
      <c r="A38" s="203"/>
      <c r="B38" s="203"/>
    </row>
    <row r="39" spans="1:2" ht="15.75">
      <c r="A39" s="203"/>
      <c r="B39" s="203"/>
    </row>
    <row r="40" spans="1:2" ht="15.75">
      <c r="A40" s="203"/>
      <c r="B40" s="203"/>
    </row>
    <row r="41" spans="1:2" ht="15.75">
      <c r="A41" s="203"/>
      <c r="B41" s="203"/>
    </row>
    <row r="42" spans="1:2" ht="15.75">
      <c r="A42" s="203"/>
      <c r="B42" s="203"/>
    </row>
    <row r="43" ht="15.75">
      <c r="A43" s="57"/>
    </row>
    <row r="44" ht="15.75">
      <c r="A44" s="57"/>
    </row>
    <row r="45" ht="15.75">
      <c r="A45" s="57"/>
    </row>
    <row r="46" spans="1:2" ht="15.75">
      <c r="A46" s="314" t="s">
        <v>140</v>
      </c>
      <c r="B46" s="314"/>
    </row>
    <row r="47" ht="12.75" customHeight="1">
      <c r="A47" s="57"/>
    </row>
    <row r="48" spans="1:2" ht="18" customHeight="1">
      <c r="A48" s="315" t="s">
        <v>141</v>
      </c>
      <c r="B48" s="315"/>
    </row>
    <row r="49" spans="1:2" ht="15.75" customHeight="1">
      <c r="A49" s="315"/>
      <c r="B49" s="315"/>
    </row>
    <row r="50" spans="1:2" ht="15.75">
      <c r="A50" s="297" t="s">
        <v>281</v>
      </c>
      <c r="B50" s="297"/>
    </row>
    <row r="51" spans="1:2" ht="15.75">
      <c r="A51" s="312" t="s">
        <v>142</v>
      </c>
      <c r="B51" s="312"/>
    </row>
    <row r="52" spans="1:2" ht="15.75">
      <c r="A52" s="214"/>
      <c r="B52" s="74" t="s">
        <v>2</v>
      </c>
    </row>
    <row r="53" spans="1:2" ht="31.5">
      <c r="A53" s="90" t="s">
        <v>143</v>
      </c>
      <c r="B53" s="90" t="s">
        <v>144</v>
      </c>
    </row>
    <row r="54" spans="1:2" ht="15.75">
      <c r="A54" s="63" t="s">
        <v>339</v>
      </c>
      <c r="B54" s="92">
        <v>15547</v>
      </c>
    </row>
    <row r="55" spans="1:2" ht="15.75">
      <c r="A55" s="63" t="s">
        <v>340</v>
      </c>
      <c r="B55" s="92">
        <v>507</v>
      </c>
    </row>
    <row r="56" spans="1:2" ht="15.75">
      <c r="A56" s="63" t="s">
        <v>418</v>
      </c>
      <c r="B56" s="92">
        <v>8347</v>
      </c>
    </row>
    <row r="57" spans="1:2" ht="27.75" customHeight="1">
      <c r="A57" s="63" t="s">
        <v>341</v>
      </c>
      <c r="B57" s="92">
        <v>1061</v>
      </c>
    </row>
    <row r="58" spans="1:2" ht="15.75" customHeight="1">
      <c r="A58" s="63" t="s">
        <v>342</v>
      </c>
      <c r="B58" s="92">
        <v>8900</v>
      </c>
    </row>
    <row r="59" spans="1:2" ht="15.75" customHeight="1">
      <c r="A59" s="63" t="s">
        <v>414</v>
      </c>
      <c r="B59" s="92">
        <v>1665</v>
      </c>
    </row>
    <row r="60" spans="1:2" ht="15.75">
      <c r="A60" s="63" t="s">
        <v>343</v>
      </c>
      <c r="B60" s="92">
        <v>2690</v>
      </c>
    </row>
    <row r="61" spans="1:2" ht="15.75">
      <c r="A61" s="63" t="s">
        <v>413</v>
      </c>
      <c r="B61" s="92">
        <v>723</v>
      </c>
    </row>
    <row r="62" spans="1:2" ht="15.75">
      <c r="A62" s="63" t="s">
        <v>419</v>
      </c>
      <c r="B62" s="92">
        <v>556</v>
      </c>
    </row>
    <row r="63" spans="1:2" ht="15.75" customHeight="1">
      <c r="A63" s="63" t="s">
        <v>344</v>
      </c>
      <c r="B63" s="92">
        <v>1092</v>
      </c>
    </row>
    <row r="64" spans="1:2" ht="15.75">
      <c r="A64" s="63" t="s">
        <v>345</v>
      </c>
      <c r="B64" s="92">
        <v>2655</v>
      </c>
    </row>
    <row r="65" spans="1:2" ht="15.75">
      <c r="A65" s="63" t="s">
        <v>415</v>
      </c>
      <c r="B65" s="92">
        <v>165</v>
      </c>
    </row>
    <row r="66" spans="1:2" ht="15.75">
      <c r="A66" s="63" t="s">
        <v>416</v>
      </c>
      <c r="B66" s="92">
        <v>561</v>
      </c>
    </row>
    <row r="67" spans="1:2" ht="15.75">
      <c r="A67" s="63" t="s">
        <v>417</v>
      </c>
      <c r="B67" s="92">
        <v>5927</v>
      </c>
    </row>
    <row r="68" spans="1:2" ht="15.75">
      <c r="A68" s="63" t="s">
        <v>346</v>
      </c>
      <c r="B68" s="92">
        <v>1000</v>
      </c>
    </row>
    <row r="69" spans="1:2" ht="15.75">
      <c r="A69" s="63" t="s">
        <v>347</v>
      </c>
      <c r="B69" s="92">
        <v>2265</v>
      </c>
    </row>
    <row r="70" spans="1:2" ht="15.75">
      <c r="A70" s="63" t="s">
        <v>348</v>
      </c>
      <c r="B70" s="92">
        <v>502</v>
      </c>
    </row>
    <row r="71" spans="1:2" ht="15.75">
      <c r="A71" s="63" t="s">
        <v>411</v>
      </c>
      <c r="B71" s="92">
        <v>465</v>
      </c>
    </row>
    <row r="72" spans="1:2" ht="15.75">
      <c r="A72" s="63" t="s">
        <v>412</v>
      </c>
      <c r="B72" s="92">
        <v>7332</v>
      </c>
    </row>
    <row r="73" spans="1:2" ht="15.75">
      <c r="A73" s="63" t="s">
        <v>331</v>
      </c>
      <c r="B73" s="92">
        <v>894</v>
      </c>
    </row>
    <row r="74" spans="1:2" ht="15.75">
      <c r="A74" s="63" t="s">
        <v>333</v>
      </c>
      <c r="B74" s="92">
        <v>625</v>
      </c>
    </row>
    <row r="75" spans="1:2" ht="15.75">
      <c r="A75" s="63" t="s">
        <v>334</v>
      </c>
      <c r="B75" s="92">
        <v>696</v>
      </c>
    </row>
    <row r="76" spans="1:2" ht="15.75">
      <c r="A76" s="63" t="s">
        <v>335</v>
      </c>
      <c r="B76" s="92">
        <v>6111</v>
      </c>
    </row>
    <row r="77" spans="1:2" ht="15.75">
      <c r="A77" s="63" t="s">
        <v>332</v>
      </c>
      <c r="B77" s="92">
        <v>4496</v>
      </c>
    </row>
    <row r="78" spans="1:2" ht="15.75">
      <c r="A78" s="63" t="s">
        <v>336</v>
      </c>
      <c r="B78" s="92">
        <v>732</v>
      </c>
    </row>
    <row r="79" spans="1:2" ht="15.75">
      <c r="A79" s="63" t="s">
        <v>337</v>
      </c>
      <c r="B79" s="92">
        <v>434</v>
      </c>
    </row>
    <row r="80" spans="1:2" ht="15.75">
      <c r="A80" s="63" t="s">
        <v>323</v>
      </c>
      <c r="B80" s="92">
        <v>7024</v>
      </c>
    </row>
    <row r="81" spans="1:2" ht="15.75">
      <c r="A81" s="63" t="s">
        <v>321</v>
      </c>
      <c r="B81" s="92">
        <v>585</v>
      </c>
    </row>
    <row r="82" spans="1:2" ht="15.75">
      <c r="A82" s="63" t="s">
        <v>286</v>
      </c>
      <c r="B82" s="92">
        <v>90</v>
      </c>
    </row>
    <row r="83" spans="1:2" ht="15.75">
      <c r="A83" s="63" t="s">
        <v>322</v>
      </c>
      <c r="B83" s="92">
        <v>1007</v>
      </c>
    </row>
    <row r="84" spans="1:2" ht="15.75" customHeight="1">
      <c r="A84" s="213" t="s">
        <v>285</v>
      </c>
      <c r="B84" s="92">
        <v>4830</v>
      </c>
    </row>
    <row r="85" spans="1:2" ht="15.75">
      <c r="A85" s="100"/>
      <c r="B85" s="92">
        <f>SUM(B54:B84)</f>
        <v>89484</v>
      </c>
    </row>
    <row r="86" spans="1:3" ht="15.75">
      <c r="A86" s="182" t="s">
        <v>282</v>
      </c>
      <c r="B86" s="182"/>
      <c r="C86" s="182"/>
    </row>
    <row r="87" spans="1:3" ht="15.75">
      <c r="A87" s="103"/>
      <c r="B87" s="103"/>
      <c r="C87" s="103"/>
    </row>
  </sheetData>
  <mergeCells count="7">
    <mergeCell ref="A51:B51"/>
    <mergeCell ref="A50:B50"/>
    <mergeCell ref="A15:B15"/>
    <mergeCell ref="A2:B2"/>
    <mergeCell ref="A4:B5"/>
    <mergeCell ref="A46:B46"/>
    <mergeCell ref="A48:B4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&amp;C8. oldal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0">
      <selection activeCell="A32" sqref="A32"/>
    </sheetView>
  </sheetViews>
  <sheetFormatPr defaultColWidth="9.140625" defaultRowHeight="12.75"/>
  <cols>
    <col min="1" max="1" width="41.140625" style="0" customWidth="1"/>
    <col min="2" max="2" width="13.7109375" style="0" customWidth="1"/>
    <col min="3" max="3" width="15.28125" style="0" customWidth="1"/>
    <col min="4" max="4" width="14.7109375" style="0" customWidth="1"/>
  </cols>
  <sheetData>
    <row r="1" spans="4:5" ht="15.75">
      <c r="D1" s="78" t="s">
        <v>147</v>
      </c>
      <c r="E1" s="78"/>
    </row>
    <row r="2" ht="15.75">
      <c r="A2" s="57"/>
    </row>
    <row r="3" spans="1:2" ht="18.75">
      <c r="A3" s="324" t="s">
        <v>148</v>
      </c>
      <c r="B3" s="324"/>
    </row>
    <row r="4" spans="1:2" ht="15.75">
      <c r="A4" s="297" t="s">
        <v>281</v>
      </c>
      <c r="B4" s="297"/>
    </row>
    <row r="5" spans="1:2" ht="15.75">
      <c r="A5" s="312" t="s">
        <v>214</v>
      </c>
      <c r="B5" s="312"/>
    </row>
    <row r="6" ht="15.75">
      <c r="A6" s="65"/>
    </row>
    <row r="7" spans="1:4" ht="15.75">
      <c r="A7" s="58"/>
      <c r="B7" s="89"/>
      <c r="D7" s="89" t="s">
        <v>2</v>
      </c>
    </row>
    <row r="8" spans="1:4" ht="31.5">
      <c r="A8" s="325" t="s">
        <v>149</v>
      </c>
      <c r="B8" s="326"/>
      <c r="C8" s="327"/>
      <c r="D8" s="90" t="s">
        <v>150</v>
      </c>
    </row>
    <row r="9" spans="1:4" ht="15.75">
      <c r="A9" s="319" t="s">
        <v>326</v>
      </c>
      <c r="B9" s="320"/>
      <c r="C9" s="321"/>
      <c r="D9" s="92">
        <v>396</v>
      </c>
    </row>
    <row r="10" spans="1:4" ht="15.75">
      <c r="A10" s="319" t="s">
        <v>330</v>
      </c>
      <c r="B10" s="320"/>
      <c r="C10" s="321"/>
      <c r="D10" s="92">
        <v>2970</v>
      </c>
    </row>
    <row r="11" spans="1:4" ht="15.75">
      <c r="A11" s="319" t="s">
        <v>327</v>
      </c>
      <c r="B11" s="320"/>
      <c r="C11" s="321"/>
      <c r="D11" s="92">
        <v>1570</v>
      </c>
    </row>
    <row r="12" spans="1:4" ht="15.75">
      <c r="A12" s="319" t="s">
        <v>328</v>
      </c>
      <c r="B12" s="320"/>
      <c r="C12" s="321"/>
      <c r="D12" s="92">
        <v>89</v>
      </c>
    </row>
    <row r="13" spans="1:4" ht="15.75">
      <c r="A13" s="319" t="s">
        <v>329</v>
      </c>
      <c r="B13" s="320"/>
      <c r="C13" s="321"/>
      <c r="D13" s="92">
        <v>1281</v>
      </c>
    </row>
    <row r="14" spans="1:4" ht="15.75" customHeight="1">
      <c r="A14" s="210" t="s">
        <v>349</v>
      </c>
      <c r="B14" s="211"/>
      <c r="C14" s="212"/>
      <c r="D14" s="92">
        <v>430</v>
      </c>
    </row>
    <row r="15" spans="1:4" ht="15.75">
      <c r="A15" s="316" t="s">
        <v>145</v>
      </c>
      <c r="B15" s="317"/>
      <c r="C15" s="318"/>
      <c r="D15" s="92">
        <f>SUM(D9:D14)</f>
        <v>6736</v>
      </c>
    </row>
    <row r="16" spans="1:2" ht="15.75">
      <c r="A16" s="104"/>
      <c r="B16" s="62"/>
    </row>
    <row r="17" spans="1:4" ht="15.75">
      <c r="A17" s="104"/>
      <c r="B17" s="62"/>
      <c r="D17" s="78" t="s">
        <v>201</v>
      </c>
    </row>
    <row r="18" spans="1:4" ht="18.75">
      <c r="A18" s="296" t="s">
        <v>151</v>
      </c>
      <c r="B18" s="296"/>
      <c r="C18" s="296"/>
      <c r="D18" s="296"/>
    </row>
    <row r="19" spans="1:4" ht="15.75">
      <c r="A19" s="297" t="s">
        <v>281</v>
      </c>
      <c r="B19" s="297"/>
      <c r="C19" s="297"/>
      <c r="D19" s="297"/>
    </row>
    <row r="20" spans="1:4" ht="15.75">
      <c r="A20" s="78"/>
      <c r="D20" s="78" t="s">
        <v>2</v>
      </c>
    </row>
    <row r="21" spans="1:4" ht="15.75">
      <c r="A21" s="322" t="s">
        <v>152</v>
      </c>
      <c r="B21" s="322" t="s">
        <v>153</v>
      </c>
      <c r="C21" s="105" t="s">
        <v>77</v>
      </c>
      <c r="D21" s="322" t="s">
        <v>230</v>
      </c>
    </row>
    <row r="22" spans="1:4" ht="15.75">
      <c r="A22" s="322"/>
      <c r="B22" s="322"/>
      <c r="C22" s="106" t="s">
        <v>154</v>
      </c>
      <c r="D22" s="322"/>
    </row>
    <row r="23" spans="1:4" ht="15.75">
      <c r="A23" s="107" t="s">
        <v>352</v>
      </c>
      <c r="B23" s="92"/>
      <c r="C23" s="92"/>
      <c r="D23" s="92"/>
    </row>
    <row r="24" spans="1:4" ht="15.75">
      <c r="A24" s="107"/>
      <c r="B24" s="92"/>
      <c r="C24" s="92"/>
      <c r="D24" s="92"/>
    </row>
    <row r="25" spans="1:4" ht="15.75">
      <c r="A25" s="107"/>
      <c r="B25" s="92"/>
      <c r="C25" s="92"/>
      <c r="D25" s="92"/>
    </row>
    <row r="26" spans="1:4" ht="15.75">
      <c r="A26" s="108" t="s">
        <v>231</v>
      </c>
      <c r="B26" s="180"/>
      <c r="C26" s="92">
        <f>SUM(C23:C25)</f>
        <v>0</v>
      </c>
      <c r="D26" s="92">
        <f>SUM(D25:D25)</f>
        <v>0</v>
      </c>
    </row>
    <row r="27" spans="1:4" ht="15.75">
      <c r="A27" s="110"/>
      <c r="B27" s="111"/>
      <c r="C27" s="111"/>
      <c r="D27" s="111"/>
    </row>
    <row r="28" spans="1:4" ht="15.75">
      <c r="A28" s="323" t="s">
        <v>155</v>
      </c>
      <c r="B28" s="323"/>
      <c r="C28" s="323"/>
      <c r="D28" s="323"/>
    </row>
    <row r="29" spans="1:4" ht="63">
      <c r="A29" s="109" t="s">
        <v>143</v>
      </c>
      <c r="B29" s="109" t="s">
        <v>283</v>
      </c>
      <c r="C29" s="109" t="s">
        <v>284</v>
      </c>
      <c r="D29" s="109" t="s">
        <v>156</v>
      </c>
    </row>
    <row r="30" spans="1:4" ht="15.75">
      <c r="A30" s="107"/>
      <c r="B30" s="92"/>
      <c r="C30" s="92"/>
      <c r="D30" s="92"/>
    </row>
    <row r="31" spans="1:4" ht="15.75">
      <c r="A31" s="107" t="s">
        <v>353</v>
      </c>
      <c r="B31" s="92"/>
      <c r="C31" s="92"/>
      <c r="D31" s="92"/>
    </row>
    <row r="32" spans="1:4" ht="15.75">
      <c r="A32" s="107"/>
      <c r="B32" s="92"/>
      <c r="C32" s="92"/>
      <c r="D32" s="92"/>
    </row>
    <row r="33" spans="1:4" ht="15.75">
      <c r="A33" s="107" t="s">
        <v>64</v>
      </c>
      <c r="B33" s="92">
        <f>SUM(B30:B32)</f>
        <v>0</v>
      </c>
      <c r="C33" s="92">
        <f>SUM(C30:C32)</f>
        <v>0</v>
      </c>
      <c r="D33" s="92">
        <f>SUM(D30:D32)</f>
        <v>0</v>
      </c>
    </row>
  </sheetData>
  <mergeCells count="16">
    <mergeCell ref="A9:C9"/>
    <mergeCell ref="A10:C10"/>
    <mergeCell ref="A11:C11"/>
    <mergeCell ref="A12:C12"/>
    <mergeCell ref="A3:B3"/>
    <mergeCell ref="A4:B4"/>
    <mergeCell ref="A5:B5"/>
    <mergeCell ref="A8:C8"/>
    <mergeCell ref="D21:D22"/>
    <mergeCell ref="A28:D28"/>
    <mergeCell ref="A18:D18"/>
    <mergeCell ref="A19:D19"/>
    <mergeCell ref="A15:C15"/>
    <mergeCell ref="A13:C13"/>
    <mergeCell ref="A21:A22"/>
    <mergeCell ref="B21:B2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&amp;C9. 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Környezetvédelmi és Vízügyi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janki</dc:creator>
  <cp:keywords/>
  <dc:description/>
  <cp:lastModifiedBy>Kovačne Bokros Katalin</cp:lastModifiedBy>
  <cp:lastPrinted>2007-02-28T10:36:27Z</cp:lastPrinted>
  <dcterms:created xsi:type="dcterms:W3CDTF">2004-01-28T15:49:41Z</dcterms:created>
  <dcterms:modified xsi:type="dcterms:W3CDTF">2007-05-14T11:28:42Z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1830622762</vt:i4>
  </property>
  <property fmtid="{D5CDD505-2E9C-101B-9397-08002B2CF9AE}" pid="3" name="_EmailSubject">
    <vt:lpwstr/>
  </property>
  <property fmtid="{D5CDD505-2E9C-101B-9397-08002B2CF9AE}" pid="4" name="_AuthorEmail">
    <vt:lpwstr>bito@mail.kvvm.hu</vt:lpwstr>
  </property>
  <property fmtid="{D5CDD505-2E9C-101B-9397-08002B2CF9AE}" pid="5" name="_AuthorEmailDisplayName">
    <vt:lpwstr>Bitó Lajos</vt:lpwstr>
  </property>
  <property fmtid="{D5CDD505-2E9C-101B-9397-08002B2CF9AE}" pid="6" name="_PreviousAdHocReviewCycleID">
    <vt:i4>-1836726348</vt:i4>
  </property>
  <property fmtid="{D5CDD505-2E9C-101B-9397-08002B2CF9AE}" pid="7" name="_ReviewingToolsShownOnce">
    <vt:lpwstr/>
  </property>
</Properties>
</file>